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1715" windowHeight="6150" tabRatio="858"/>
  </bookViews>
  <sheets>
    <sheet name="Источники фин." sheetId="105" r:id="rId1"/>
    <sheet name="Доходы 16" sheetId="72" r:id="rId2"/>
    <sheet name="Безв. поступления 16" sheetId="88" r:id="rId3"/>
    <sheet name="Нормативы" sheetId="102" r:id="rId4"/>
    <sheet name="Перечень кодов 16" sheetId="77" r:id="rId5"/>
    <sheet name="Администр. Источников" sheetId="89" r:id="rId6"/>
    <sheet name="Перечень распорядителей" sheetId="91" r:id="rId7"/>
    <sheet name="Расходы функц. 2016" sheetId="94" r:id="rId8"/>
    <sheet name="Расходы разд." sheetId="107" r:id="rId9"/>
    <sheet name="Расходы ведомств. 16" sheetId="86" r:id="rId10"/>
    <sheet name="Мун. заимств." sheetId="103" r:id="rId11"/>
    <sheet name="Полномочия" sheetId="106" r:id="rId12"/>
    <sheet name="Бюджетные инвестиции" sheetId="87" r:id="rId13"/>
  </sheets>
  <definedNames>
    <definedName name="_xlnm.Print_Area" localSheetId="8">'Расходы разд.'!$A$1:$G$233</definedName>
  </definedNames>
  <calcPr calcId="125725" refMode="R1C1" concurrentCalc="0"/>
</workbook>
</file>

<file path=xl/calcChain.xml><?xml version="1.0" encoding="utf-8"?>
<calcChain xmlns="http://schemas.openxmlformats.org/spreadsheetml/2006/main">
  <c r="G184" i="107"/>
  <c r="F184"/>
  <c r="E184"/>
  <c r="C22" i="87"/>
  <c r="E118" i="94"/>
  <c r="E115"/>
  <c r="G122"/>
  <c r="F122"/>
  <c r="E122"/>
  <c r="G32"/>
  <c r="G35"/>
  <c r="F35"/>
  <c r="E35"/>
  <c r="G76" i="86"/>
  <c r="F76"/>
  <c r="H76"/>
  <c r="G88" i="107"/>
  <c r="F88"/>
  <c r="E88"/>
  <c r="G227" i="86"/>
  <c r="F13" i="72"/>
  <c r="E13"/>
  <c r="D10"/>
  <c r="D13"/>
  <c r="F220" i="94"/>
  <c r="G169"/>
  <c r="F169"/>
  <c r="G205"/>
  <c r="F205"/>
  <c r="E205"/>
  <c r="G28" i="107"/>
  <c r="F28"/>
  <c r="E28"/>
  <c r="H103" i="86"/>
  <c r="G103"/>
  <c r="F103"/>
  <c r="H146"/>
  <c r="H145"/>
  <c r="G146"/>
  <c r="G145"/>
  <c r="F146"/>
  <c r="F145"/>
  <c r="G158" i="107"/>
  <c r="F158"/>
  <c r="G157"/>
  <c r="F157"/>
  <c r="E158"/>
  <c r="E157"/>
  <c r="G42"/>
  <c r="G41"/>
  <c r="F42"/>
  <c r="E42"/>
  <c r="H30" i="86"/>
  <c r="H29"/>
  <c r="G30"/>
  <c r="F30"/>
  <c r="H121"/>
  <c r="G121"/>
  <c r="G120"/>
  <c r="G119"/>
  <c r="F121"/>
  <c r="F120"/>
  <c r="F119"/>
  <c r="H120"/>
  <c r="H119"/>
  <c r="G133" i="107"/>
  <c r="F133"/>
  <c r="G132"/>
  <c r="F132"/>
  <c r="G131"/>
  <c r="F131"/>
  <c r="E133"/>
  <c r="E132"/>
  <c r="E131"/>
  <c r="H66" i="86"/>
  <c r="H65"/>
  <c r="H64"/>
  <c r="G66"/>
  <c r="G65"/>
  <c r="G64"/>
  <c r="F66"/>
  <c r="F65"/>
  <c r="F64"/>
  <c r="G78" i="107"/>
  <c r="F78"/>
  <c r="G77"/>
  <c r="F77"/>
  <c r="G76"/>
  <c r="F76"/>
  <c r="E78"/>
  <c r="E77"/>
  <c r="E76"/>
  <c r="H234" i="86"/>
  <c r="H232"/>
  <c r="H231"/>
  <c r="H227"/>
  <c r="H219"/>
  <c r="H218"/>
  <c r="H217"/>
  <c r="H216"/>
  <c r="H215"/>
  <c r="H213"/>
  <c r="H212"/>
  <c r="H210"/>
  <c r="H204"/>
  <c r="H203"/>
  <c r="H198"/>
  <c r="H196"/>
  <c r="H194"/>
  <c r="H190"/>
  <c r="H189"/>
  <c r="H188"/>
  <c r="H185"/>
  <c r="H184"/>
  <c r="H182"/>
  <c r="H179"/>
  <c r="H175"/>
  <c r="H174"/>
  <c r="H167"/>
  <c r="H160"/>
  <c r="H158"/>
  <c r="H152"/>
  <c r="H150"/>
  <c r="H143"/>
  <c r="H139"/>
  <c r="H138"/>
  <c r="H136"/>
  <c r="H135"/>
  <c r="H133"/>
  <c r="H132"/>
  <c r="H130"/>
  <c r="H129"/>
  <c r="H124"/>
  <c r="H123"/>
  <c r="H115"/>
  <c r="H114"/>
  <c r="H112"/>
  <c r="H111"/>
  <c r="H109"/>
  <c r="H108"/>
  <c r="H104"/>
  <c r="H100"/>
  <c r="H99"/>
  <c r="H97"/>
  <c r="H96"/>
  <c r="H94"/>
  <c r="H93"/>
  <c r="H89"/>
  <c r="H87"/>
  <c r="H83"/>
  <c r="H82"/>
  <c r="H80"/>
  <c r="H79"/>
  <c r="H75"/>
  <c r="H73"/>
  <c r="H72"/>
  <c r="H70"/>
  <c r="H61"/>
  <c r="H60"/>
  <c r="H59"/>
  <c r="H56"/>
  <c r="H55"/>
  <c r="H54"/>
  <c r="H52"/>
  <c r="H51"/>
  <c r="H47"/>
  <c r="H46"/>
  <c r="H45"/>
  <c r="H40"/>
  <c r="H39"/>
  <c r="H37"/>
  <c r="H33"/>
  <c r="H32"/>
  <c r="H26"/>
  <c r="H25"/>
  <c r="H24"/>
  <c r="H23"/>
  <c r="H18"/>
  <c r="H16"/>
  <c r="G234"/>
  <c r="G232"/>
  <c r="G231"/>
  <c r="G219"/>
  <c r="G218"/>
  <c r="G217"/>
  <c r="G216"/>
  <c r="G215"/>
  <c r="G213"/>
  <c r="G212"/>
  <c r="G210"/>
  <c r="G204"/>
  <c r="G203"/>
  <c r="G198"/>
  <c r="G196"/>
  <c r="G194"/>
  <c r="G190"/>
  <c r="G189"/>
  <c r="G188"/>
  <c r="G185"/>
  <c r="G184"/>
  <c r="G182"/>
  <c r="G179"/>
  <c r="G175"/>
  <c r="G174"/>
  <c r="G167"/>
  <c r="G160"/>
  <c r="G158"/>
  <c r="G152"/>
  <c r="G150"/>
  <c r="G143"/>
  <c r="G139"/>
  <c r="G138"/>
  <c r="G136"/>
  <c r="G135"/>
  <c r="G133"/>
  <c r="G132"/>
  <c r="G130"/>
  <c r="G129"/>
  <c r="G124"/>
  <c r="G123"/>
  <c r="G115"/>
  <c r="G114"/>
  <c r="G112"/>
  <c r="G111"/>
  <c r="G109"/>
  <c r="G108"/>
  <c r="G104"/>
  <c r="G100"/>
  <c r="G99"/>
  <c r="G97"/>
  <c r="G96"/>
  <c r="G94"/>
  <c r="G93"/>
  <c r="G89"/>
  <c r="G87"/>
  <c r="G83"/>
  <c r="G82"/>
  <c r="G80"/>
  <c r="G79"/>
  <c r="G75"/>
  <c r="G73"/>
  <c r="G72"/>
  <c r="G70"/>
  <c r="G61"/>
  <c r="G60"/>
  <c r="G59"/>
  <c r="G56"/>
  <c r="G55"/>
  <c r="G54"/>
  <c r="G52"/>
  <c r="G51"/>
  <c r="G47"/>
  <c r="G46"/>
  <c r="G45"/>
  <c r="G40"/>
  <c r="G39"/>
  <c r="G37"/>
  <c r="G33"/>
  <c r="G32"/>
  <c r="G29"/>
  <c r="G26"/>
  <c r="G25"/>
  <c r="G24"/>
  <c r="G23"/>
  <c r="G18"/>
  <c r="G16"/>
  <c r="G231" i="107"/>
  <c r="F231"/>
  <c r="G230"/>
  <c r="F230"/>
  <c r="G229"/>
  <c r="F229"/>
  <c r="G228"/>
  <c r="F228"/>
  <c r="G227"/>
  <c r="F227"/>
  <c r="G225"/>
  <c r="F225"/>
  <c r="G224"/>
  <c r="F224"/>
  <c r="G222"/>
  <c r="F222"/>
  <c r="G221"/>
  <c r="F221"/>
  <c r="G220"/>
  <c r="F220"/>
  <c r="G219"/>
  <c r="F219"/>
  <c r="G216"/>
  <c r="F216"/>
  <c r="G215"/>
  <c r="F215"/>
  <c r="G214"/>
  <c r="G213"/>
  <c r="F214"/>
  <c r="F213"/>
  <c r="F212"/>
  <c r="G210"/>
  <c r="F210"/>
  <c r="G208"/>
  <c r="F208"/>
  <c r="G206"/>
  <c r="F206"/>
  <c r="F205"/>
  <c r="F204"/>
  <c r="G205"/>
  <c r="G204"/>
  <c r="G202"/>
  <c r="F202"/>
  <c r="G201"/>
  <c r="F201"/>
  <c r="G200"/>
  <c r="F200"/>
  <c r="G197"/>
  <c r="G196"/>
  <c r="G191"/>
  <c r="G190"/>
  <c r="G189"/>
  <c r="F197"/>
  <c r="F196"/>
  <c r="G194"/>
  <c r="F194"/>
  <c r="F191"/>
  <c r="G187"/>
  <c r="F187"/>
  <c r="G186"/>
  <c r="F186"/>
  <c r="G179"/>
  <c r="F179"/>
  <c r="G178"/>
  <c r="G177"/>
  <c r="F178"/>
  <c r="F177"/>
  <c r="G172"/>
  <c r="F172"/>
  <c r="G170"/>
  <c r="F170"/>
  <c r="G169"/>
  <c r="G168"/>
  <c r="G167"/>
  <c r="G166"/>
  <c r="F169"/>
  <c r="F168"/>
  <c r="F167"/>
  <c r="F166"/>
  <c r="G164"/>
  <c r="F164"/>
  <c r="G162"/>
  <c r="G161"/>
  <c r="G160"/>
  <c r="F162"/>
  <c r="F161"/>
  <c r="F160"/>
  <c r="G155"/>
  <c r="G154"/>
  <c r="G153"/>
  <c r="F155"/>
  <c r="G151"/>
  <c r="G150"/>
  <c r="F151"/>
  <c r="F150"/>
  <c r="G148"/>
  <c r="G147"/>
  <c r="F148"/>
  <c r="F147"/>
  <c r="G145"/>
  <c r="G144"/>
  <c r="F145"/>
  <c r="F144"/>
  <c r="G142"/>
  <c r="G141"/>
  <c r="F142"/>
  <c r="F141"/>
  <c r="G136"/>
  <c r="F136"/>
  <c r="G135"/>
  <c r="F135"/>
  <c r="G127"/>
  <c r="F127"/>
  <c r="G126"/>
  <c r="F126"/>
  <c r="G124"/>
  <c r="F124"/>
  <c r="F123"/>
  <c r="G123"/>
  <c r="G121"/>
  <c r="F121"/>
  <c r="G120"/>
  <c r="F120"/>
  <c r="G116"/>
  <c r="F116"/>
  <c r="G112"/>
  <c r="F112"/>
  <c r="G111"/>
  <c r="F111"/>
  <c r="G109"/>
  <c r="F109"/>
  <c r="G108"/>
  <c r="F108"/>
  <c r="G106"/>
  <c r="G105"/>
  <c r="F106"/>
  <c r="F105"/>
  <c r="G101"/>
  <c r="F101"/>
  <c r="G99"/>
  <c r="F99"/>
  <c r="G98"/>
  <c r="G97"/>
  <c r="F98"/>
  <c r="F97"/>
  <c r="G95"/>
  <c r="G94"/>
  <c r="F95"/>
  <c r="F94"/>
  <c r="G92"/>
  <c r="G91"/>
  <c r="F92"/>
  <c r="F91"/>
  <c r="G87"/>
  <c r="F87"/>
  <c r="G85"/>
  <c r="G84"/>
  <c r="F85"/>
  <c r="F84"/>
  <c r="G82"/>
  <c r="G81"/>
  <c r="F82"/>
  <c r="G73"/>
  <c r="F73"/>
  <c r="F72"/>
  <c r="F71"/>
  <c r="G72"/>
  <c r="G71"/>
  <c r="G68"/>
  <c r="F68"/>
  <c r="G67"/>
  <c r="F67"/>
  <c r="G66"/>
  <c r="F66"/>
  <c r="G64"/>
  <c r="F64"/>
  <c r="F63"/>
  <c r="G59"/>
  <c r="G58"/>
  <c r="G57"/>
  <c r="F59"/>
  <c r="F56"/>
  <c r="F55"/>
  <c r="F54"/>
  <c r="F58"/>
  <c r="F57"/>
  <c r="G52"/>
  <c r="G51"/>
  <c r="F52"/>
  <c r="F51"/>
  <c r="G49"/>
  <c r="F49"/>
  <c r="G45"/>
  <c r="G44"/>
  <c r="F45"/>
  <c r="F44"/>
  <c r="F41"/>
  <c r="G38"/>
  <c r="F38"/>
  <c r="F37"/>
  <c r="F36"/>
  <c r="F35"/>
  <c r="G37"/>
  <c r="G36"/>
  <c r="G35"/>
  <c r="G30"/>
  <c r="G27"/>
  <c r="G26"/>
  <c r="G25"/>
  <c r="F30"/>
  <c r="F27"/>
  <c r="F26"/>
  <c r="F25"/>
  <c r="G23"/>
  <c r="F23"/>
  <c r="G21"/>
  <c r="F21"/>
  <c r="G20"/>
  <c r="F20"/>
  <c r="G16"/>
  <c r="F16"/>
  <c r="F21" i="87"/>
  <c r="F29"/>
  <c r="G56" i="107"/>
  <c r="G55"/>
  <c r="G54"/>
  <c r="F154"/>
  <c r="H86" i="86"/>
  <c r="H85"/>
  <c r="G115" i="107"/>
  <c r="G114"/>
  <c r="G104"/>
  <c r="F115"/>
  <c r="F114"/>
  <c r="F104"/>
  <c r="H102" i="86"/>
  <c r="G63" i="107"/>
  <c r="G62"/>
  <c r="G61"/>
  <c r="F48"/>
  <c r="F47"/>
  <c r="G212"/>
  <c r="G142" i="86"/>
  <c r="H50"/>
  <c r="H49"/>
  <c r="G199" i="107"/>
  <c r="G176"/>
  <c r="G175"/>
  <c r="G174"/>
  <c r="F190"/>
  <c r="F189"/>
  <c r="F176"/>
  <c r="F175"/>
  <c r="F174"/>
  <c r="H128" i="86"/>
  <c r="H142"/>
  <c r="H141"/>
  <c r="G86"/>
  <c r="G85"/>
  <c r="H149"/>
  <c r="H148"/>
  <c r="H157"/>
  <c r="H156"/>
  <c r="H155"/>
  <c r="H154"/>
  <c r="F153" i="107"/>
  <c r="F62"/>
  <c r="F61"/>
  <c r="G119"/>
  <c r="G118"/>
  <c r="F119"/>
  <c r="F118"/>
  <c r="F199"/>
  <c r="G107" i="86"/>
  <c r="G106"/>
  <c r="G149"/>
  <c r="G148"/>
  <c r="G157"/>
  <c r="G156"/>
  <c r="G155"/>
  <c r="G154"/>
  <c r="G166"/>
  <c r="G165"/>
  <c r="G178"/>
  <c r="G177"/>
  <c r="G193"/>
  <c r="G192"/>
  <c r="G226"/>
  <c r="G225"/>
  <c r="G224"/>
  <c r="G223"/>
  <c r="G222"/>
  <c r="H202"/>
  <c r="H209"/>
  <c r="H208"/>
  <c r="H207"/>
  <c r="G187"/>
  <c r="H193"/>
  <c r="H192"/>
  <c r="G15"/>
  <c r="G14"/>
  <c r="G13"/>
  <c r="G50"/>
  <c r="G49"/>
  <c r="G102"/>
  <c r="G92"/>
  <c r="F40" i="107"/>
  <c r="G48"/>
  <c r="G47"/>
  <c r="G40"/>
  <c r="F140"/>
  <c r="F139"/>
  <c r="F130"/>
  <c r="F81"/>
  <c r="F80"/>
  <c r="F75"/>
  <c r="F70"/>
  <c r="H36" i="86"/>
  <c r="H35"/>
  <c r="H28"/>
  <c r="G141"/>
  <c r="H15"/>
  <c r="H14"/>
  <c r="H13"/>
  <c r="H44"/>
  <c r="H43"/>
  <c r="H42"/>
  <c r="F15" i="107"/>
  <c r="F14"/>
  <c r="F13"/>
  <c r="G15"/>
  <c r="G14"/>
  <c r="G13"/>
  <c r="H166" i="86"/>
  <c r="H165"/>
  <c r="G69"/>
  <c r="G68"/>
  <c r="G202"/>
  <c r="G201"/>
  <c r="H92"/>
  <c r="H107"/>
  <c r="H106"/>
  <c r="H178"/>
  <c r="H177"/>
  <c r="H69"/>
  <c r="H68"/>
  <c r="H63"/>
  <c r="H187"/>
  <c r="H226"/>
  <c r="H225"/>
  <c r="H224"/>
  <c r="H223"/>
  <c r="H222"/>
  <c r="G36"/>
  <c r="G35"/>
  <c r="G28"/>
  <c r="G128"/>
  <c r="G127"/>
  <c r="G209"/>
  <c r="G208"/>
  <c r="G207"/>
  <c r="G44"/>
  <c r="G43"/>
  <c r="G42"/>
  <c r="G80" i="107"/>
  <c r="G75"/>
  <c r="G70"/>
  <c r="G140"/>
  <c r="G139"/>
  <c r="G130"/>
  <c r="F18" i="87"/>
  <c r="C19"/>
  <c r="C18"/>
  <c r="F25"/>
  <c r="C28"/>
  <c r="E25"/>
  <c r="E29"/>
  <c r="C23"/>
  <c r="C22" i="88"/>
  <c r="E27"/>
  <c r="D27"/>
  <c r="D24"/>
  <c r="D14"/>
  <c r="D13"/>
  <c r="E31" i="72"/>
  <c r="E25" i="88"/>
  <c r="D25"/>
  <c r="E24"/>
  <c r="E14"/>
  <c r="E13"/>
  <c r="F31" i="72"/>
  <c r="F32"/>
  <c r="E22" i="88"/>
  <c r="D22"/>
  <c r="E20"/>
  <c r="D20"/>
  <c r="E18"/>
  <c r="D18"/>
  <c r="E16"/>
  <c r="D16"/>
  <c r="E15"/>
  <c r="D15"/>
  <c r="G202" i="94"/>
  <c r="F202"/>
  <c r="E202"/>
  <c r="G220"/>
  <c r="F219"/>
  <c r="G219"/>
  <c r="G217"/>
  <c r="F217"/>
  <c r="G216"/>
  <c r="F216"/>
  <c r="G213"/>
  <c r="F213"/>
  <c r="G211"/>
  <c r="F211"/>
  <c r="G208"/>
  <c r="F208"/>
  <c r="F204"/>
  <c r="G204"/>
  <c r="G201"/>
  <c r="F201"/>
  <c r="G165"/>
  <c r="F165"/>
  <c r="G164"/>
  <c r="F164"/>
  <c r="G163"/>
  <c r="F163"/>
  <c r="G161"/>
  <c r="F161"/>
  <c r="G160"/>
  <c r="F160"/>
  <c r="G159"/>
  <c r="F159"/>
  <c r="G157"/>
  <c r="F157"/>
  <c r="G155"/>
  <c r="F155"/>
  <c r="G154"/>
  <c r="F154"/>
  <c r="G153"/>
  <c r="F153"/>
  <c r="G151"/>
  <c r="F151"/>
  <c r="G150"/>
  <c r="F150"/>
  <c r="G148"/>
  <c r="F148"/>
  <c r="G147"/>
  <c r="F147"/>
  <c r="G146"/>
  <c r="F146"/>
  <c r="G178"/>
  <c r="F178"/>
  <c r="G177"/>
  <c r="F177"/>
  <c r="G175"/>
  <c r="F175"/>
  <c r="F174"/>
  <c r="G174"/>
  <c r="G172"/>
  <c r="F172"/>
  <c r="G171"/>
  <c r="F171"/>
  <c r="G168"/>
  <c r="F168"/>
  <c r="E175"/>
  <c r="E174"/>
  <c r="E172"/>
  <c r="E171"/>
  <c r="E169"/>
  <c r="E168"/>
  <c r="E220"/>
  <c r="E219"/>
  <c r="G229"/>
  <c r="G228"/>
  <c r="G226"/>
  <c r="G225"/>
  <c r="F229"/>
  <c r="F228"/>
  <c r="F226"/>
  <c r="F225"/>
  <c r="G233"/>
  <c r="F233"/>
  <c r="G232"/>
  <c r="F232"/>
  <c r="G231"/>
  <c r="F231"/>
  <c r="E201"/>
  <c r="E208"/>
  <c r="E211"/>
  <c r="E213"/>
  <c r="E217"/>
  <c r="E216"/>
  <c r="E229"/>
  <c r="E228"/>
  <c r="E226"/>
  <c r="E225"/>
  <c r="E233"/>
  <c r="E232"/>
  <c r="E231"/>
  <c r="E237"/>
  <c r="E236"/>
  <c r="E235"/>
  <c r="G237"/>
  <c r="F237"/>
  <c r="G236"/>
  <c r="F236"/>
  <c r="G235"/>
  <c r="F235"/>
  <c r="G193"/>
  <c r="F193"/>
  <c r="G192"/>
  <c r="F192"/>
  <c r="G190"/>
  <c r="F190"/>
  <c r="G189"/>
  <c r="F189"/>
  <c r="G188"/>
  <c r="F188"/>
  <c r="G187"/>
  <c r="F187"/>
  <c r="G129"/>
  <c r="F129"/>
  <c r="G128"/>
  <c r="F128"/>
  <c r="G127"/>
  <c r="F127"/>
  <c r="G125"/>
  <c r="F125"/>
  <c r="G124"/>
  <c r="F124"/>
  <c r="G120"/>
  <c r="F120"/>
  <c r="G118"/>
  <c r="F118"/>
  <c r="G116"/>
  <c r="F116"/>
  <c r="G115"/>
  <c r="F115"/>
  <c r="G114"/>
  <c r="F114"/>
  <c r="G113"/>
  <c r="F113"/>
  <c r="G134"/>
  <c r="G136"/>
  <c r="G133"/>
  <c r="G139"/>
  <c r="G138"/>
  <c r="G143"/>
  <c r="G142"/>
  <c r="G141"/>
  <c r="F134"/>
  <c r="F136"/>
  <c r="F133"/>
  <c r="F139"/>
  <c r="F138"/>
  <c r="F143"/>
  <c r="F142"/>
  <c r="F141"/>
  <c r="F132"/>
  <c r="F131"/>
  <c r="G110"/>
  <c r="F110"/>
  <c r="G109"/>
  <c r="F109"/>
  <c r="G108"/>
  <c r="F108"/>
  <c r="E106"/>
  <c r="E105"/>
  <c r="E104"/>
  <c r="E110"/>
  <c r="E109"/>
  <c r="E108"/>
  <c r="G106"/>
  <c r="F106"/>
  <c r="G105"/>
  <c r="F105"/>
  <c r="G104"/>
  <c r="F104"/>
  <c r="G103"/>
  <c r="F103"/>
  <c r="G101"/>
  <c r="G100"/>
  <c r="G99"/>
  <c r="G97"/>
  <c r="G96"/>
  <c r="G95"/>
  <c r="F101"/>
  <c r="F100"/>
  <c r="F99"/>
  <c r="F97"/>
  <c r="F96"/>
  <c r="F95"/>
  <c r="G93"/>
  <c r="F93"/>
  <c r="G92"/>
  <c r="F92"/>
  <c r="G91"/>
  <c r="F91"/>
  <c r="G89"/>
  <c r="F89"/>
  <c r="G88"/>
  <c r="G87"/>
  <c r="G86"/>
  <c r="F88"/>
  <c r="F87"/>
  <c r="F86"/>
  <c r="G83"/>
  <c r="F83"/>
  <c r="G81"/>
  <c r="G80"/>
  <c r="G79"/>
  <c r="F81"/>
  <c r="F80"/>
  <c r="F79"/>
  <c r="G77"/>
  <c r="F77"/>
  <c r="G76"/>
  <c r="G75"/>
  <c r="F76"/>
  <c r="F75"/>
  <c r="G73"/>
  <c r="F73"/>
  <c r="G72"/>
  <c r="F72"/>
  <c r="G71"/>
  <c r="F71"/>
  <c r="F70"/>
  <c r="G68"/>
  <c r="F68"/>
  <c r="G66"/>
  <c r="F66"/>
  <c r="G65"/>
  <c r="F65"/>
  <c r="G63"/>
  <c r="F63"/>
  <c r="G62"/>
  <c r="F62"/>
  <c r="G61"/>
  <c r="F61"/>
  <c r="E21" i="72"/>
  <c r="F11"/>
  <c r="F18"/>
  <c r="F26"/>
  <c r="F23"/>
  <c r="F21"/>
  <c r="F10"/>
  <c r="E11"/>
  <c r="E10"/>
  <c r="E18"/>
  <c r="E26"/>
  <c r="E23"/>
  <c r="E29"/>
  <c r="G185" i="94"/>
  <c r="F185"/>
  <c r="G184"/>
  <c r="F184"/>
  <c r="G182"/>
  <c r="F182"/>
  <c r="G181"/>
  <c r="F181"/>
  <c r="G180"/>
  <c r="F180"/>
  <c r="G197"/>
  <c r="F197"/>
  <c r="G196"/>
  <c r="F196"/>
  <c r="G195"/>
  <c r="F195"/>
  <c r="G59"/>
  <c r="G58"/>
  <c r="G57"/>
  <c r="F59"/>
  <c r="F58"/>
  <c r="F57"/>
  <c r="E59"/>
  <c r="E58"/>
  <c r="E57"/>
  <c r="G55"/>
  <c r="F55"/>
  <c r="G54"/>
  <c r="F54"/>
  <c r="G52"/>
  <c r="F52"/>
  <c r="G51"/>
  <c r="F51"/>
  <c r="G49"/>
  <c r="F49"/>
  <c r="G48"/>
  <c r="F48"/>
  <c r="G46"/>
  <c r="F46"/>
  <c r="G45"/>
  <c r="F45"/>
  <c r="G43"/>
  <c r="F43"/>
  <c r="G42"/>
  <c r="F42"/>
  <c r="G41"/>
  <c r="F41"/>
  <c r="G25"/>
  <c r="G24"/>
  <c r="G29"/>
  <c r="G28"/>
  <c r="G27"/>
  <c r="G33"/>
  <c r="G31"/>
  <c r="G39"/>
  <c r="G38"/>
  <c r="G37"/>
  <c r="F25"/>
  <c r="F24"/>
  <c r="F29"/>
  <c r="F28"/>
  <c r="F27"/>
  <c r="F33"/>
  <c r="F39"/>
  <c r="F38"/>
  <c r="F37"/>
  <c r="E33"/>
  <c r="G20"/>
  <c r="F20"/>
  <c r="G19"/>
  <c r="F19"/>
  <c r="F18"/>
  <c r="G18"/>
  <c r="G15"/>
  <c r="F15"/>
  <c r="G14"/>
  <c r="F14"/>
  <c r="G13"/>
  <c r="F13"/>
  <c r="G12"/>
  <c r="F12"/>
  <c r="E15"/>
  <c r="E63"/>
  <c r="E62"/>
  <c r="E66"/>
  <c r="E68"/>
  <c r="E65"/>
  <c r="F13" i="87"/>
  <c r="F12"/>
  <c r="C12"/>
  <c r="F104" i="86"/>
  <c r="E116" i="107"/>
  <c r="E115"/>
  <c r="F37" i="86"/>
  <c r="F40"/>
  <c r="F39"/>
  <c r="E49" i="107"/>
  <c r="E52"/>
  <c r="E51"/>
  <c r="E16"/>
  <c r="F227" i="86"/>
  <c r="F194"/>
  <c r="F196"/>
  <c r="F198"/>
  <c r="E206" i="107"/>
  <c r="E208"/>
  <c r="E210"/>
  <c r="E77" i="94"/>
  <c r="E76"/>
  <c r="E75"/>
  <c r="E73"/>
  <c r="E72"/>
  <c r="E71"/>
  <c r="E83"/>
  <c r="E81"/>
  <c r="E80"/>
  <c r="E79"/>
  <c r="E185"/>
  <c r="E184"/>
  <c r="E182"/>
  <c r="E181"/>
  <c r="E14"/>
  <c r="E13"/>
  <c r="E12"/>
  <c r="E20"/>
  <c r="E19"/>
  <c r="E18"/>
  <c r="E25"/>
  <c r="E24"/>
  <c r="E29"/>
  <c r="E28"/>
  <c r="E27"/>
  <c r="E39"/>
  <c r="E38"/>
  <c r="E37"/>
  <c r="E43"/>
  <c r="E42"/>
  <c r="E41"/>
  <c r="E46"/>
  <c r="E45"/>
  <c r="E49"/>
  <c r="E48"/>
  <c r="E52"/>
  <c r="E51"/>
  <c r="E55"/>
  <c r="E54"/>
  <c r="E89"/>
  <c r="E88"/>
  <c r="E87"/>
  <c r="E93"/>
  <c r="E92"/>
  <c r="E91"/>
  <c r="E97"/>
  <c r="E96"/>
  <c r="E95"/>
  <c r="E101"/>
  <c r="E100"/>
  <c r="E99"/>
  <c r="E116"/>
  <c r="E120"/>
  <c r="E125"/>
  <c r="E124"/>
  <c r="E129"/>
  <c r="E128"/>
  <c r="E127"/>
  <c r="E134"/>
  <c r="E136"/>
  <c r="E133"/>
  <c r="E139"/>
  <c r="E138"/>
  <c r="E143"/>
  <c r="E142"/>
  <c r="E141"/>
  <c r="E148"/>
  <c r="E147"/>
  <c r="E146"/>
  <c r="E150"/>
  <c r="E155"/>
  <c r="E157"/>
  <c r="E154"/>
  <c r="E153"/>
  <c r="E161"/>
  <c r="E160"/>
  <c r="E165"/>
  <c r="E164"/>
  <c r="E163"/>
  <c r="E178"/>
  <c r="E177"/>
  <c r="E190"/>
  <c r="E189"/>
  <c r="E193"/>
  <c r="E192"/>
  <c r="E197"/>
  <c r="E196"/>
  <c r="E195"/>
  <c r="F97" i="86"/>
  <c r="F96"/>
  <c r="E109" i="107"/>
  <c r="E108"/>
  <c r="F150" i="86"/>
  <c r="F152"/>
  <c r="E162" i="107"/>
  <c r="E164"/>
  <c r="C25" i="88"/>
  <c r="C27"/>
  <c r="C24"/>
  <c r="C16"/>
  <c r="C18"/>
  <c r="C20"/>
  <c r="C15"/>
  <c r="C27" i="87"/>
  <c r="F94" i="86"/>
  <c r="F93"/>
  <c r="F100"/>
  <c r="F99"/>
  <c r="F136"/>
  <c r="F135"/>
  <c r="F143"/>
  <c r="F142"/>
  <c r="F139"/>
  <c r="F138"/>
  <c r="F130"/>
  <c r="F129"/>
  <c r="F133"/>
  <c r="F132"/>
  <c r="F124"/>
  <c r="F123"/>
  <c r="F112"/>
  <c r="F111"/>
  <c r="F109"/>
  <c r="F108"/>
  <c r="F115"/>
  <c r="F114"/>
  <c r="F70"/>
  <c r="F73"/>
  <c r="F72"/>
  <c r="F75"/>
  <c r="F80"/>
  <c r="F79"/>
  <c r="F83"/>
  <c r="F82"/>
  <c r="F61"/>
  <c r="F60"/>
  <c r="F59"/>
  <c r="F87"/>
  <c r="F89"/>
  <c r="F213"/>
  <c r="F212"/>
  <c r="F210"/>
  <c r="F204"/>
  <c r="F202"/>
  <c r="F201"/>
  <c r="F16"/>
  <c r="F18"/>
  <c r="F15"/>
  <c r="F14"/>
  <c r="F13"/>
  <c r="F26"/>
  <c r="F25"/>
  <c r="F24"/>
  <c r="F23"/>
  <c r="F29"/>
  <c r="F33"/>
  <c r="F32"/>
  <c r="F47"/>
  <c r="F44"/>
  <c r="F43"/>
  <c r="F42"/>
  <c r="F52"/>
  <c r="F51"/>
  <c r="F50"/>
  <c r="F49"/>
  <c r="F56"/>
  <c r="F55"/>
  <c r="F54"/>
  <c r="F158"/>
  <c r="F160"/>
  <c r="F167"/>
  <c r="F175"/>
  <c r="F174"/>
  <c r="F179"/>
  <c r="F182"/>
  <c r="F185"/>
  <c r="F184"/>
  <c r="F190"/>
  <c r="F189"/>
  <c r="F188"/>
  <c r="F219"/>
  <c r="F218"/>
  <c r="F217"/>
  <c r="F216"/>
  <c r="F215"/>
  <c r="E106" i="107"/>
  <c r="E105"/>
  <c r="E112"/>
  <c r="E111"/>
  <c r="E222"/>
  <c r="E225"/>
  <c r="E224"/>
  <c r="E82"/>
  <c r="E85"/>
  <c r="E84"/>
  <c r="C26" i="87"/>
  <c r="C24"/>
  <c r="C21"/>
  <c r="E30" i="107"/>
  <c r="E27"/>
  <c r="E26"/>
  <c r="E25"/>
  <c r="E216"/>
  <c r="E214"/>
  <c r="E213"/>
  <c r="E41"/>
  <c r="E179"/>
  <c r="E191"/>
  <c r="E194"/>
  <c r="E197"/>
  <c r="E196"/>
  <c r="E187"/>
  <c r="E186"/>
  <c r="E136"/>
  <c r="E135"/>
  <c r="F232" i="86"/>
  <c r="F231"/>
  <c r="F234"/>
  <c r="D26" i="72"/>
  <c r="E64" i="107"/>
  <c r="E63"/>
  <c r="E21"/>
  <c r="E20"/>
  <c r="E23"/>
  <c r="E38"/>
  <c r="E37"/>
  <c r="E36"/>
  <c r="E35"/>
  <c r="E45"/>
  <c r="E44"/>
  <c r="E124"/>
  <c r="E123"/>
  <c r="E121"/>
  <c r="E120"/>
  <c r="E127"/>
  <c r="E126"/>
  <c r="E68"/>
  <c r="E67"/>
  <c r="E66"/>
  <c r="E142"/>
  <c r="E141"/>
  <c r="E145"/>
  <c r="E144"/>
  <c r="E148"/>
  <c r="E147"/>
  <c r="E151"/>
  <c r="E150"/>
  <c r="E155"/>
  <c r="E154"/>
  <c r="C20" i="87"/>
  <c r="C14"/>
  <c r="C15"/>
  <c r="C16"/>
  <c r="C17"/>
  <c r="D11" i="72"/>
  <c r="D18"/>
  <c r="D21"/>
  <c r="D23"/>
  <c r="D29"/>
  <c r="E87" i="107"/>
  <c r="E92"/>
  <c r="E91"/>
  <c r="E59"/>
  <c r="E56"/>
  <c r="E55"/>
  <c r="E54"/>
  <c r="E73"/>
  <c r="E72"/>
  <c r="E71"/>
  <c r="E95"/>
  <c r="E94"/>
  <c r="E99"/>
  <c r="E101"/>
  <c r="E170"/>
  <c r="E172"/>
  <c r="E202"/>
  <c r="E201"/>
  <c r="E200"/>
  <c r="E231"/>
  <c r="E230"/>
  <c r="E229"/>
  <c r="E228"/>
  <c r="E227"/>
  <c r="E151" i="94"/>
  <c r="E180"/>
  <c r="E61"/>
  <c r="F32"/>
  <c r="F31"/>
  <c r="E32"/>
  <c r="E31"/>
  <c r="E86"/>
  <c r="E114"/>
  <c r="E113"/>
  <c r="E103"/>
  <c r="E204"/>
  <c r="F224"/>
  <c r="G167"/>
  <c r="G145"/>
  <c r="E159"/>
  <c r="E23"/>
  <c r="F85"/>
  <c r="E224"/>
  <c r="G224"/>
  <c r="G200"/>
  <c r="G199"/>
  <c r="F167"/>
  <c r="F145"/>
  <c r="E167"/>
  <c r="E188"/>
  <c r="E187"/>
  <c r="C14" i="88"/>
  <c r="C13"/>
  <c r="D31" i="72"/>
  <c r="E200" i="94"/>
  <c r="E199"/>
  <c r="F46" i="86"/>
  <c r="F45"/>
  <c r="E32" i="72"/>
  <c r="D32"/>
  <c r="E145" i="94"/>
  <c r="F200"/>
  <c r="F199"/>
  <c r="F203" i="86"/>
  <c r="F103" i="107"/>
  <c r="E161"/>
  <c r="E160"/>
  <c r="H201" i="86"/>
  <c r="H200"/>
  <c r="H127"/>
  <c r="H118"/>
  <c r="H91"/>
  <c r="E98" i="107"/>
  <c r="E97"/>
  <c r="E169"/>
  <c r="E168"/>
  <c r="E167"/>
  <c r="E166"/>
  <c r="H164" i="86"/>
  <c r="H163"/>
  <c r="H162"/>
  <c r="E132" i="94"/>
  <c r="E131"/>
  <c r="G132"/>
  <c r="G131"/>
  <c r="G112"/>
  <c r="F112"/>
  <c r="G103" i="107"/>
  <c r="G12" i="86"/>
  <c r="E153" i="107"/>
  <c r="E221"/>
  <c r="E220"/>
  <c r="E219"/>
  <c r="E212"/>
  <c r="F12"/>
  <c r="F233"/>
  <c r="G12"/>
  <c r="G233"/>
  <c r="F209" i="86"/>
  <c r="F208"/>
  <c r="F207"/>
  <c r="F200"/>
  <c r="F86"/>
  <c r="F85"/>
  <c r="F149"/>
  <c r="F148"/>
  <c r="G164"/>
  <c r="G163"/>
  <c r="G162"/>
  <c r="F193"/>
  <c r="F192"/>
  <c r="F107"/>
  <c r="F106"/>
  <c r="F128"/>
  <c r="G63"/>
  <c r="G58"/>
  <c r="F187"/>
  <c r="H58"/>
  <c r="G118"/>
  <c r="G91"/>
  <c r="E119" i="107"/>
  <c r="E118"/>
  <c r="E215"/>
  <c r="E58"/>
  <c r="E57"/>
  <c r="E62"/>
  <c r="E61"/>
  <c r="E190"/>
  <c r="E189"/>
  <c r="E48"/>
  <c r="E47"/>
  <c r="E40"/>
  <c r="E114"/>
  <c r="E104"/>
  <c r="E178"/>
  <c r="E177"/>
  <c r="E205"/>
  <c r="E204"/>
  <c r="E199"/>
  <c r="E81"/>
  <c r="F102" i="86"/>
  <c r="F92"/>
  <c r="F178"/>
  <c r="F177"/>
  <c r="F69"/>
  <c r="F68"/>
  <c r="H12"/>
  <c r="F166"/>
  <c r="F165"/>
  <c r="F157"/>
  <c r="F156"/>
  <c r="F155"/>
  <c r="F154"/>
  <c r="F141"/>
  <c r="F127"/>
  <c r="F118"/>
  <c r="F36"/>
  <c r="F35"/>
  <c r="F28"/>
  <c r="F12"/>
  <c r="E140" i="107"/>
  <c r="E139"/>
  <c r="E80"/>
  <c r="E15"/>
  <c r="E14"/>
  <c r="E13"/>
  <c r="F226" i="86"/>
  <c r="F225"/>
  <c r="F224"/>
  <c r="F223"/>
  <c r="F222"/>
  <c r="G23" i="94"/>
  <c r="G22"/>
  <c r="F23"/>
  <c r="G200" i="86"/>
  <c r="G70" i="94"/>
  <c r="G85"/>
  <c r="C25" i="87"/>
  <c r="C13"/>
  <c r="E70" i="94"/>
  <c r="C29" i="87"/>
  <c r="F22" i="94"/>
  <c r="E22"/>
  <c r="E112"/>
  <c r="E85"/>
  <c r="E11"/>
  <c r="D13" i="105"/>
  <c r="D12"/>
  <c r="F11" i="94"/>
  <c r="E13" i="105"/>
  <c r="E12"/>
  <c r="E176" i="107"/>
  <c r="E175"/>
  <c r="E174"/>
  <c r="E130"/>
  <c r="F164" i="86"/>
  <c r="F163"/>
  <c r="F162"/>
  <c r="H11"/>
  <c r="E12" i="107"/>
  <c r="E103"/>
  <c r="G11" i="86"/>
  <c r="F63"/>
  <c r="F58"/>
  <c r="E75" i="107"/>
  <c r="E70"/>
  <c r="F91" i="86"/>
  <c r="G11" i="94"/>
  <c r="E233" i="107"/>
  <c r="F11" i="86"/>
  <c r="F13" i="105"/>
  <c r="F12"/>
</calcChain>
</file>

<file path=xl/sharedStrings.xml><?xml version="1.0" encoding="utf-8"?>
<sst xmlns="http://schemas.openxmlformats.org/spreadsheetml/2006/main" count="2581" uniqueCount="606">
  <si>
    <t>202 30024 00 0000 150</t>
  </si>
  <si>
    <t>202 30024 13 0000 150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</si>
  <si>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</si>
  <si>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1 14 06300 00 0000 430</t>
  </si>
  <si>
    <t>2 02 25555 13 0000 150</t>
  </si>
  <si>
    <t>2 02 29999 13 0000 150</t>
  </si>
  <si>
    <t>2 02 35118 13 0000 150</t>
  </si>
  <si>
    <t>2 02 30024 13 0000 150</t>
  </si>
  <si>
    <t>2 02 49999 13 0000 150</t>
  </si>
  <si>
    <t>2 19 60010 13 0000 150</t>
  </si>
  <si>
    <t>2 19 45160 13 0000 150</t>
  </si>
  <si>
    <t>Совет депутатов Виллозского городского поселения  Ломоносовского района</t>
  </si>
  <si>
    <t>Совет депутатов Виллозского поселения</t>
  </si>
  <si>
    <t>Совет депутатов Виллозского городского поселения Ломоносовского  района</t>
  </si>
  <si>
    <t>944</t>
  </si>
  <si>
    <t xml:space="preserve">Мероприятия по реализации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 </t>
  </si>
  <si>
    <t>1700000000</t>
  </si>
  <si>
    <t>1700001430</t>
  </si>
  <si>
    <t>Стимулирующие выплаты работникам библиотек за счет средств областного и местного бюджетов</t>
  </si>
  <si>
    <t>12201S0360</t>
  </si>
  <si>
    <t>Стимулирующие выплаты работникам муниципальных учреждений культуры за счет средств областного и местного бюджетов</t>
  </si>
  <si>
    <t>12101S0360</t>
  </si>
  <si>
    <t xml:space="preserve"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</si>
  <si>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</si>
  <si>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>Субсидии юридическим лицам (кроме некоммерческих организаций), индивидуальным предпринимателям, физическим лицам</t>
  </si>
  <si>
    <t>Непрограммные направления деятельности органов местного самоуправления</t>
  </si>
  <si>
    <t>Мероприятия по энергосбережению и повышению энергоэффективности коммунальной инфраструктуры</t>
  </si>
  <si>
    <t>1110100000</t>
  </si>
  <si>
    <t>Обеспечение деятельности депутатов представительного органа  муниципального образования</t>
  </si>
  <si>
    <t xml:space="preserve">Мероприятия в рамках  полномочий органов  местного самоуправления </t>
  </si>
  <si>
    <t>Реализация мероприятий за счет средств резервного фонда</t>
  </si>
  <si>
    <t>Налог на имущество физических лиц</t>
  </si>
  <si>
    <t>ИТОГО ДОХОДОВ</t>
  </si>
  <si>
    <t>НАЛОГИ НА ИМУЩЕСТВО</t>
  </si>
  <si>
    <t>№ п/п</t>
  </si>
  <si>
    <t>1.</t>
  </si>
  <si>
    <t>1.1.</t>
  </si>
  <si>
    <t>2.</t>
  </si>
  <si>
    <t>Наименование показателя</t>
  </si>
  <si>
    <t>Наименование статьи доходов</t>
  </si>
  <si>
    <t>раздел и подраздел</t>
  </si>
  <si>
    <t>целевая статья</t>
  </si>
  <si>
    <t>вид расхода</t>
  </si>
  <si>
    <t>2.1.</t>
  </si>
  <si>
    <t>3.</t>
  </si>
  <si>
    <t>ЖИЛИЩНО-КОММУНАЛЬНОЕ ХОЗЯЙСТВО</t>
  </si>
  <si>
    <t>3.1.</t>
  </si>
  <si>
    <t>Коммунальное хозяйство</t>
  </si>
  <si>
    <t>4.</t>
  </si>
  <si>
    <t>4.1.</t>
  </si>
  <si>
    <t>5.</t>
  </si>
  <si>
    <t>5.1.</t>
  </si>
  <si>
    <t>СОЦИАЛЬНАЯ ПОЛИТИКА</t>
  </si>
  <si>
    <t>Приложение 1</t>
  </si>
  <si>
    <t>Налог на доходы физических лиц</t>
  </si>
  <si>
    <t>Комплектование книжного фонда библиотек</t>
  </si>
  <si>
    <t>830</t>
  </si>
  <si>
    <t xml:space="preserve">Исполнение судебных актов
</t>
  </si>
  <si>
    <t>1. Строительство и  реконструкция объектов муниципальной собственности</t>
  </si>
  <si>
    <t>БЕЗВОЗМЕЗДНЫЕ ПОСТУПЛЕНИЯ В МЕСТНЫЙ БЮДЖЕТ</t>
  </si>
  <si>
    <t>Земельный налог</t>
  </si>
  <si>
    <t>ДОХОДЫ ОТ ИСПОЛЬЗОВАНИЯ ИМУЩЕСТВА, НАХОДЯЩЕГОСЯ В ГОСУДАРСТВЕННОЙ И МУНИЦИПАЛЬНОЙ СОБСТВЕННОСТИ</t>
  </si>
  <si>
    <t xml:space="preserve">Планируемый объем, тыс.руб. </t>
  </si>
  <si>
    <t>Культура</t>
  </si>
  <si>
    <t>Пенсионное обеспечение</t>
  </si>
  <si>
    <t>Планируемый объем, тыс. руб.</t>
  </si>
  <si>
    <t>ОБЩЕГОСУДАРСТВЕННЫЕ ВОПРОСЫ</t>
  </si>
  <si>
    <t>НАЦИОНАЛЬНАЯ ЭКОНОМИКА</t>
  </si>
  <si>
    <t>Наименование источника</t>
  </si>
  <si>
    <t>Код бюджетной классификации</t>
  </si>
  <si>
    <t xml:space="preserve">Планируемый объем, тыс. руб. </t>
  </si>
  <si>
    <t>Благоустройство</t>
  </si>
  <si>
    <t>коды</t>
  </si>
  <si>
    <t>ГРБС</t>
  </si>
  <si>
    <t>1110101190</t>
  </si>
  <si>
    <t>1110201200</t>
  </si>
  <si>
    <t>1120001210</t>
  </si>
  <si>
    <t>1130001220</t>
  </si>
  <si>
    <t>9900050000</t>
  </si>
  <si>
    <t>Осуществление отдельных государственных полномочий</t>
  </si>
  <si>
    <t>Осуществление отдельных государственных полномочий Ленинградской области</t>
  </si>
  <si>
    <t>9900070000</t>
  </si>
  <si>
    <t xml:space="preserve">Мероприятия по обеспечению безопасности дорожного движения </t>
  </si>
  <si>
    <t>1400001360</t>
  </si>
  <si>
    <t>1140101230</t>
  </si>
  <si>
    <t>1300101290</t>
  </si>
  <si>
    <t>1300101300</t>
  </si>
  <si>
    <t>1300301320</t>
  </si>
  <si>
    <t>1300201310</t>
  </si>
  <si>
    <t>1400001350</t>
  </si>
  <si>
    <t>1400001330</t>
  </si>
  <si>
    <t>1400001340</t>
  </si>
  <si>
    <t>Код доходов</t>
  </si>
  <si>
    <t>905</t>
  </si>
  <si>
    <t>НАЛОГИ НА ПРИБЫЛЬ, ДОХОДЫ</t>
  </si>
  <si>
    <t>1 00 00000 00 0000 000</t>
  </si>
  <si>
    <t>1 01 00000 00 0000 000</t>
  </si>
  <si>
    <t>1 01 02000 01 0000 110</t>
  </si>
  <si>
    <t>1 06 00000 00 0000 000</t>
  </si>
  <si>
    <t>1 06 01000 00 0000 110</t>
  </si>
  <si>
    <t>1 06 06000 00 0000 110</t>
  </si>
  <si>
    <t>1 11 00000 00 0000 000</t>
  </si>
  <si>
    <t>1 11 05000 00 0000 120</t>
  </si>
  <si>
    <t>01 04</t>
  </si>
  <si>
    <t>01 00</t>
  </si>
  <si>
    <t>НАЦИОНАЛЬНАЯ БЕЗОПАСНОСТЬ И ПРАВООХРАНИТЕЛЬНАЯ ДЕЯТЕЛЬНОСТЬ</t>
  </si>
  <si>
    <t>03 00</t>
  </si>
  <si>
    <t>03 09</t>
  </si>
  <si>
    <t>04 00</t>
  </si>
  <si>
    <t>04 02</t>
  </si>
  <si>
    <t>Топливно-энергетический комплекс</t>
  </si>
  <si>
    <t>Жилищное хозяйство</t>
  </si>
  <si>
    <t>05 00</t>
  </si>
  <si>
    <t>05 01</t>
  </si>
  <si>
    <t>05 02</t>
  </si>
  <si>
    <t>05 03</t>
  </si>
  <si>
    <t>Наименование государственной программы</t>
  </si>
  <si>
    <t xml:space="preserve">Бюджетные инвестиции </t>
  </si>
  <si>
    <t>1100000000</t>
  </si>
  <si>
    <t>1110000000</t>
  </si>
  <si>
    <t>Основное мероприятие "Ремонт и содержание объектов уличного освещения"</t>
  </si>
  <si>
    <t>1110200000</t>
  </si>
  <si>
    <t>Мероприятия по ремонту и содержанию объектов уличного освещения</t>
  </si>
  <si>
    <t xml:space="preserve">Паспортизация объектов уличного освещения </t>
  </si>
  <si>
    <t>1120000000</t>
  </si>
  <si>
    <t>Мероприятия по озеленению территории поселения</t>
  </si>
  <si>
    <t xml:space="preserve">Предоставление субсидий муниципальным бюджетным и автономным учреждениям </t>
  </si>
  <si>
    <t>1130000000</t>
  </si>
  <si>
    <t>1140000000</t>
  </si>
  <si>
    <t xml:space="preserve">Мероприятия по благоустройству территории поселения </t>
  </si>
  <si>
    <t>Основное мероприятие "Комплексное обустройство населенных пунктов Виллозского сельского поселения"</t>
  </si>
  <si>
    <t>1200000000</t>
  </si>
  <si>
    <t>1210000000</t>
  </si>
  <si>
    <t>Основное мероприятие "Развитие и модернизация учреждения культуры"</t>
  </si>
  <si>
    <t>1210100000</t>
  </si>
  <si>
    <t xml:space="preserve">Расходы на обеспечение деятельности казенных учреждений </t>
  </si>
  <si>
    <t>Культурно-массовые мероприятия и праздники</t>
  </si>
  <si>
    <t>1220000000</t>
  </si>
  <si>
    <t>1220100000</t>
  </si>
  <si>
    <t>Основное мероприятие "Развитие и модернизация библиотек"</t>
  </si>
  <si>
    <t>Основное мероприятие "Организация и проведение мероприятий по развитию физической культуры и спорта"</t>
  </si>
  <si>
    <t>1300000000</t>
  </si>
  <si>
    <t>1300100000</t>
  </si>
  <si>
    <t xml:space="preserve">Мероприятия по развитию физической культуры и массового спорта </t>
  </si>
  <si>
    <t>1300200000</t>
  </si>
  <si>
    <t>Основное мероприятие Строительство и реконструкция объектов физической культуры"</t>
  </si>
  <si>
    <t>Строительство объектов физической культуры</t>
  </si>
  <si>
    <t>Основное мероприятие "Организация и проведение мероприятий для молодежи"</t>
  </si>
  <si>
    <t>1300300000</t>
  </si>
  <si>
    <t>Мероприятия по гражданско-патриотическому воспитанию молодежи</t>
  </si>
  <si>
    <t>7.</t>
  </si>
  <si>
    <t>7.1.</t>
  </si>
  <si>
    <t xml:space="preserve">Организация и проведение культурно-массовых молодежных мероприятий </t>
  </si>
  <si>
    <t>1400000000</t>
  </si>
  <si>
    <t xml:space="preserve">Мероприятия по обеспечению правопорядка </t>
  </si>
  <si>
    <t>03 10</t>
  </si>
  <si>
    <t xml:space="preserve">Обеспечение пожарной безопасности
</t>
  </si>
  <si>
    <t>Мероприятия по пожарной безопасности</t>
  </si>
  <si>
    <t>Мероприятия по предупреждению ЧС</t>
  </si>
  <si>
    <t>9000000000</t>
  </si>
  <si>
    <t>9900000000</t>
  </si>
  <si>
    <t>9900000200</t>
  </si>
  <si>
    <t>9900000210</t>
  </si>
  <si>
    <t>9900000220</t>
  </si>
  <si>
    <t>9900000280</t>
  </si>
  <si>
    <t>9900051180</t>
  </si>
  <si>
    <t>9900071340</t>
  </si>
  <si>
    <t>9900080000</t>
  </si>
  <si>
    <t>9900080060</t>
  </si>
  <si>
    <t>Субсидии бюджетам субъектов Российской Федерации и муниципальных образований (межбюджетные субсидии)</t>
  </si>
  <si>
    <t xml:space="preserve">Субсидии бюджетным учреждениям </t>
  </si>
  <si>
    <t>610</t>
  </si>
  <si>
    <t>ВЕДОМСТВЕННАЯ СТРУКТУРА</t>
  </si>
  <si>
    <t xml:space="preserve">РАСПРЕДЕЛЕНИЕ БЮДЖЕТНЫХ АССИГНОВАНИЙ </t>
  </si>
  <si>
    <t>0400000000</t>
  </si>
  <si>
    <t>Основное мероприятие "Благоустройство общественных территорий"</t>
  </si>
  <si>
    <t>Мероприятия по благоустройству наиболее посещаемых территорий общего пользования</t>
  </si>
  <si>
    <t>1600200000</t>
  </si>
  <si>
    <t>1600201420</t>
  </si>
  <si>
    <t>0500100000</t>
  </si>
  <si>
    <t xml:space="preserve">Техническое оснащение и паспортизация автомобильных дорог общего пользования местного значения </t>
  </si>
  <si>
    <t xml:space="preserve">05 01 </t>
  </si>
  <si>
    <t>1600000000</t>
  </si>
  <si>
    <t>14000S4660</t>
  </si>
  <si>
    <t>Расходы на выплаты персоналу казенных учреждений</t>
  </si>
  <si>
    <t>110</t>
  </si>
  <si>
    <t>850</t>
  </si>
  <si>
    <t>Сумма, тыс. руб.</t>
  </si>
  <si>
    <t>раздел, подраздел</t>
  </si>
  <si>
    <t>410</t>
  </si>
  <si>
    <t>08 00</t>
  </si>
  <si>
    <t>08 01</t>
  </si>
  <si>
    <t>10 00</t>
  </si>
  <si>
    <t>10 01</t>
  </si>
  <si>
    <t>Изменение остатков средств на счетах по учету средств бюджета</t>
  </si>
  <si>
    <t>главного администра-тора доходов</t>
  </si>
  <si>
    <t xml:space="preserve">Мероприятия по капитальному ремонту муниципального жилищного фонда </t>
  </si>
  <si>
    <t xml:space="preserve">Код бюджетной классификации </t>
  </si>
  <si>
    <t>1 11 09000 00 0000 120</t>
  </si>
  <si>
    <t>НАЛОГОВЫЕ И НЕНАЛОГОВЫЕ ДОХОДЫ</t>
  </si>
  <si>
    <t>Наименование доходов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</si>
  <si>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</si>
  <si>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1 08 00000 00 0000 000</t>
  </si>
  <si>
    <t>ГОСУДАРСТВЕННАЯ ПОШЛИНА</t>
  </si>
  <si>
    <t>905 01 05 00 00 00 0000 000</t>
  </si>
  <si>
    <t>Защита населения и территории от чрезвычайных ситуаций природного и техногенного характера, гражданская оборона</t>
  </si>
  <si>
    <t>1210101260</t>
  </si>
  <si>
    <t>1220101270</t>
  </si>
  <si>
    <t>1220101280</t>
  </si>
  <si>
    <t>1210101250</t>
  </si>
  <si>
    <t>Изменение прочих остатков денежных средств                               бюджетов</t>
  </si>
  <si>
    <t>905 01 05 02 01 00 0000 000</t>
  </si>
  <si>
    <t>01 03</t>
  </si>
  <si>
    <t>10 03</t>
  </si>
  <si>
    <t>Социальное обеспечение населения</t>
  </si>
  <si>
    <t>Социальные выплаты отдельным категориям граждан</t>
  </si>
  <si>
    <t xml:space="preserve">Субсидии бюджетам городских поселений на софинансирование капитальных вложений в объекты муниципальной собственности
</t>
  </si>
  <si>
    <t xml:space="preserve">2 02 20077 13 0000 150
</t>
  </si>
  <si>
    <t>Мероприятия по пенсионному обеспечению муниципальных служащих</t>
  </si>
  <si>
    <t>ОБРАЗОВАНИЕ</t>
  </si>
  <si>
    <t>0700</t>
  </si>
  <si>
    <t>0707</t>
  </si>
  <si>
    <t>Приложение 5</t>
  </si>
  <si>
    <t xml:space="preserve"> ФИЗИЧЕСКАЯ КУЛЬТУРА И СПОРТ</t>
  </si>
  <si>
    <t xml:space="preserve">Физическая культура </t>
  </si>
  <si>
    <t>11 00</t>
  </si>
  <si>
    <t>11 01</t>
  </si>
  <si>
    <t xml:space="preserve">905 </t>
  </si>
  <si>
    <t>Другие общегосударственные вопросы</t>
  </si>
  <si>
    <t>01 13</t>
  </si>
  <si>
    <t>Меры социальной поддержки (в виде периодических печатных изданий) отдельным категориям граждан</t>
  </si>
  <si>
    <t>1 08 04000 01 0000 110</t>
  </si>
  <si>
    <t>НАЦИОНАЛЬНАЯ ОБОРОНА</t>
  </si>
  <si>
    <t>02 00</t>
  </si>
  <si>
    <t>Мобилизационная и вневойсковая подготовка</t>
  </si>
  <si>
    <t>02 03</t>
  </si>
  <si>
    <t>1210170360</t>
  </si>
  <si>
    <t>Иные межбюджетные трансферты по передаче полномочий по осуществлению внешнего муниципального контроля</t>
  </si>
  <si>
    <t>9900005000</t>
  </si>
  <si>
    <t>9900005030</t>
  </si>
  <si>
    <t>540</t>
  </si>
  <si>
    <t>0600001110</t>
  </si>
  <si>
    <t>Меры социальной поддержки по предоставлению транспортных услуг отдельным категориям граждан</t>
  </si>
  <si>
    <t>1000001180</t>
  </si>
  <si>
    <t>Осуществление отдельных государственных полномочий по предоставлению денежной компенсации части расходов организациям, осуществляющих поставку твердого топлива отдельным категориям граждан, проживающих в домах, не имеющих центрального отопления и газоснабжения</t>
  </si>
  <si>
    <t>0700000000</t>
  </si>
  <si>
    <t>Мероприятия по формлению права собственности и использованию имущества</t>
  </si>
  <si>
    <t xml:space="preserve">Мероприятия по энергосбережению и повышению энергоэффективности муниципального жилищного фонда </t>
  </si>
  <si>
    <t>1 08 04020 01 0000 110</t>
  </si>
  <si>
    <t>1 08 07170 01 0000 110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</si>
  <si>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</si>
  <si>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1 11 05013 13 0000 120
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</si>
  <si>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</si>
  <si>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1 11 05075 13 0000 120
</t>
  </si>
  <si>
    <t xml:space="preserve">Доходы от сдачи в аренду имущества, составляющего казну городских поселений (за исключением земельных участков)
</t>
  </si>
  <si>
    <t xml:space="preserve">1 11 09045 13 0000 120
</t>
  </si>
  <si>
    <t xml:space="preserve"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</si>
  <si>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>1 13 01995 13 0000 130</t>
  </si>
  <si>
    <t xml:space="preserve">Прочие доходы от оказания платных услуг (работ) получателями средств бюджетов городских поселений
</t>
  </si>
  <si>
    <t>1 13 02995 13 0000 130</t>
  </si>
  <si>
    <t>Прочие доходы от компенсации затрат бюджетов городских поселений</t>
  </si>
  <si>
    <t>1 14 01050 13 0000 410</t>
  </si>
  <si>
    <t>Доходы от продажи квартир, находящихся в собственности городских поселений</t>
  </si>
  <si>
    <t>1 14 02053 13 0000 410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</si>
  <si>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тем числе казенных), в части реализации основных средств по указанному имуществу</t>
  </si>
  <si>
    <t>1 14 02053 13 0000 440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</si>
  <si>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</si>
  <si>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1 14 06013 13 0000 430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</si>
  <si>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</si>
  <si>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1 14 06025 13 0000 430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</si>
  <si>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</si>
  <si>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1 15 02050 13 0000 140</t>
  </si>
  <si>
    <t>Платежи, взимаемые органами местного самоуправления (организациями) городских поселений за выполнение определенных функций</t>
  </si>
  <si>
    <t>1 16 23051 13 0000 140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</si>
  <si>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поселений</t>
  </si>
  <si>
    <t>1 16 23052 13 0000 140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</si>
  <si>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городских поселений</t>
  </si>
  <si>
    <t>1 16 33050 13 0000 140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</si>
  <si>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</si>
  <si>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1 16 90050 13 0000 140</t>
  </si>
  <si>
    <t>Прочие поступления от денежных взысканий (штрафов) и иных сумм в возмещение ущерба, зачисляемые в бюджеты городских поселений</t>
  </si>
  <si>
    <t>1 17 01050 13 0000 180</t>
  </si>
  <si>
    <t>03000S4770</t>
  </si>
  <si>
    <t xml:space="preserve"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</si>
  <si>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1 11 05313 13 0000 120
</t>
  </si>
  <si>
    <t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</si>
  <si>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
</t>
  </si>
  <si>
    <t>Муниципальная программа"Энергосбережение и повышение энергетической эффективности на территории муниципального образования Виллозское сельское поселение муниципального образования Ломоносовский муниципальный район Ленинградской области на 2018 - 2020 годы"</t>
  </si>
  <si>
    <t xml:space="preserve">Сеть уличного освещения </t>
  </si>
  <si>
    <t>Мероприятия по развитию физической культуры и массового спорта</t>
  </si>
  <si>
    <t>Дообустройство спортивной площадки в д. Малое Карлино</t>
  </si>
  <si>
    <t>Невыясненные поступления, зачисляемые в бюджеты городских поселений</t>
  </si>
  <si>
    <t>1 17 05050 13 0000 180</t>
  </si>
  <si>
    <t>Прочие неналоговые доходы бюджетов городских поселений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</si>
  <si>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</si>
  <si>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Прочие субсидии бюджетам городских поселений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</si>
  <si>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</si>
  <si>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Субвенции бюджетам городских поселений на выполнение передаваемых полномочий субъектов Российской Федерации</t>
  </si>
  <si>
    <t>Прочие межбюджетные трансферты, передаваемые бюджетам городских поселений</t>
  </si>
  <si>
    <t>2 07 05030 13 0000 180</t>
  </si>
  <si>
    <t>Прочие безвозмездные поступления в бюджеты городских поселений</t>
  </si>
  <si>
    <t>2 08 05000 13 0000 180</t>
  </si>
  <si>
    <t>Осуществление отдельных государственных полномочий по предоставлению денежной компенсации части расходов организациям, осуществляющих поставку твердого топлива отдельным категориям граждан, проживающих в домах, не имеющих центрального отопления и газоснаб</t>
  </si>
  <si>
    <t>Физкультурно-оздоровительный комплекс с 25-метровым плавательным бассейном и универсальным игровым залом в гп. Виллози Ломоносовского муниципального района Ленинградской области</t>
  </si>
  <si>
    <t>Строительство объектов муниципальной собственности</t>
  </si>
  <si>
    <t>2019 год</t>
  </si>
  <si>
    <t xml:space="preserve">Капитальный ремонт и ремонт  дорог общего пользования местного значения в рамках муниципальной программы  "Строительство, капитальный ремонт, ремонт и содержание автомобильных дорог общего пользования местного значения в населенных пунктах муниципального </t>
  </si>
  <si>
    <t>Приложение 13</t>
  </si>
  <si>
    <t xml:space="preserve">Сумма, тыс.руб. </t>
  </si>
  <si>
    <t>2020 год</t>
  </si>
  <si>
    <t>2021 год</t>
  </si>
  <si>
    <t>2022 год</t>
  </si>
  <si>
    <t>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</si>
  <si>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</si>
  <si>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Муниципальная программа "Газификация населенных пунктов муниципального образования Виллозское городское поселение Ломоносовского муниципального района Ленинградской области на 2018 - 2020 годы"</t>
  </si>
  <si>
    <t>0800000000</t>
  </si>
  <si>
    <t>Основное мероприятие "Строительство и реконструкция объектов коммунальной инфраструктуры"</t>
  </si>
  <si>
    <t>0900000000</t>
  </si>
  <si>
    <t>0900100000</t>
  </si>
  <si>
    <t xml:space="preserve">Реконструкции объектов коммунальной инфраструктуры </t>
  </si>
  <si>
    <t>Основное мероприятие "Поддержка и развитие объектов коммунального хозяйства"</t>
  </si>
  <si>
    <t>0900200000</t>
  </si>
  <si>
    <t>Мероприятия по  ремонту и содержанию объектов коммунальной инфраструктуры</t>
  </si>
  <si>
    <t>1000000000</t>
  </si>
  <si>
    <t xml:space="preserve">в том числе: 
бюджетные кредиты, полученные от других бюджетов бюджетной системы Российской Федерации
</t>
  </si>
  <si>
    <t>ИТОГО:</t>
  </si>
  <si>
    <t>Приложение 11</t>
  </si>
  <si>
    <t>Осуществление первичного воинского учета на территории, где отсутствуют военные комиссариаты</t>
  </si>
  <si>
    <t>200 00000 00 0000 000</t>
  </si>
  <si>
    <t>Приложение 6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</si>
  <si>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</si>
  <si>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>Другие вопросы в области национальной экономики</t>
  </si>
  <si>
    <t>04 12</t>
  </si>
  <si>
    <t xml:space="preserve">КУЛЬТУРА, КИНЕМАТОГРАФИЯ </t>
  </si>
  <si>
    <t>Субвенции бюджетам субъектов Российской Федерации и муниципальных образований</t>
  </si>
  <si>
    <t>04 09</t>
  </si>
  <si>
    <t>Мероприятия по развитию части территорий  поселения</t>
  </si>
  <si>
    <t>1 03 00000 00 0000 000</t>
  </si>
  <si>
    <t>Обеспечение деятельности главы муниципального образования, главы администрации</t>
  </si>
  <si>
    <t>Обеспечение деятельности главы муниципального образования, главы  администрации</t>
  </si>
  <si>
    <t xml:space="preserve"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</si>
  <si>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</si>
  <si>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</si>
  <si>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НАЛОГИ НА ТОВАРЫ (РАБОТЫ, УСЛУГИ), РЕАЛИЗУЕМЫЕ НА ТЕРРИТОРИИ РОССИЙСКОЙ ФЕДЕРАЦИИ
</t>
  </si>
  <si>
    <t>3.3.</t>
  </si>
  <si>
    <t>Строительство сетей водоснабжения, водоотведения, отопления ГВС для подключения Физкильтурно-оздоровительного комплекса с 25-метровым плавательным бассейном и универсальным игровым залом в гп Виллози</t>
  </si>
  <si>
    <t>Реализация функций и полномочий  органов местного самоуправления в рамках непрограммной части</t>
  </si>
  <si>
    <t>Обеспечение деятельности аппаратов органов местного самоуправления</t>
  </si>
  <si>
    <t>Расходы на обеспечение деятельности депутатов представительного органа  муниципального образования</t>
  </si>
  <si>
    <t>Реализация функций и полномочий  органов местного самоуправления  в рамках непрограммных расходов</t>
  </si>
  <si>
    <t xml:space="preserve">Субсидии бюджетам городских поселений на реализацию программ формирования современной городской среды
</t>
  </si>
  <si>
    <t>Приложение 12</t>
  </si>
  <si>
    <t>131-ФЗ , ст. 14, пункт 1, подпункт</t>
  </si>
  <si>
    <t>Наименование                                               передаваемого полномочия</t>
  </si>
  <si>
    <t>1</t>
  </si>
  <si>
    <t>Совет депутатов</t>
  </si>
  <si>
    <t>п.п.1</t>
  </si>
  <si>
    <t>Осуществление внешнего муниципального финансового контроля</t>
  </si>
  <si>
    <t>1500000000</t>
  </si>
  <si>
    <t>1500001370</t>
  </si>
  <si>
    <t>Мероприятия по регулированию градостроительной деятельности в области территориального планирования и планировки территории</t>
  </si>
  <si>
    <t>Мероприятия по регулированию градостроительной деятельности в области архитектуры и строительства</t>
  </si>
  <si>
    <t>1500001380</t>
  </si>
  <si>
    <t xml:space="preserve">Капитальный ремонт и ремонт  дорог общего пользования местного значения в рамках муниципальной программы  "Строительство, капитальный ремонт, ремонт и содержание автомобильных дорог общего пользования местного значения в населенных пунктах муниципального образования Виллозское городское поселение Ломоносовского муниципального района Ленинградской области на 2018 - 2020 годы"  </t>
  </si>
  <si>
    <t xml:space="preserve">МЕЖБЮДЖЕТНЫЕ ТРАНСФЕРТЫ   </t>
  </si>
  <si>
    <t>Получатель трансферта</t>
  </si>
  <si>
    <t xml:space="preserve">2 02 20077 00 0000 150
</t>
  </si>
  <si>
    <t>160F255550</t>
  </si>
  <si>
    <t xml:space="preserve">Субсидии бюджетам на софинансирование капитальных вложений в объекты муниципальной собственности
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</si>
  <si>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</si>
  <si>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Субсидии бюджетам на реализацию программ формирования современной городской среды</t>
  </si>
  <si>
    <t>2 02 25555 00 0000 150</t>
  </si>
  <si>
    <t>2 02 29999 00 0000 150</t>
  </si>
  <si>
    <t xml:space="preserve">Прочие субсидии
</t>
  </si>
  <si>
    <t xml:space="preserve">Капитальный ремонт и ремонт  дорог общего пользования местного значения в рамках муниципальной программы  "Строительство, капитальный ремонт, ремонт и содержание автомобильных дорог общего пользования местного значения в населенных пунктах муниципального образования Виллозское сельское поселение муниципального образования Ломоносовский муниципальный район Ленинградской области на 2016 - 2018 годы"  </t>
  </si>
  <si>
    <t>05001S0140</t>
  </si>
  <si>
    <t>05001S0000</t>
  </si>
  <si>
    <t>Обеспечение выполнения органами местного самоуправления  отдельных государственных полномочий Ленинградской области в сфере административных правоотношений</t>
  </si>
  <si>
    <t>Дорожное хозяйство (дорожные фонды)</t>
  </si>
  <si>
    <t>07 07</t>
  </si>
  <si>
    <t xml:space="preserve">Прочие расходы в рамках полномочий органов  местного самоуправления </t>
  </si>
  <si>
    <t>Прочие расходы в рамках полномочий органов  местного самоуправления</t>
  </si>
  <si>
    <t>810</t>
  </si>
  <si>
    <t>Реализация функций и полномочий  органов местного самоуправления в сфере образования в рамках непрограммных расходов</t>
  </si>
  <si>
    <t/>
  </si>
  <si>
    <t>Срок финансирования</t>
  </si>
  <si>
    <t>Планируемые объемы финансирования                            (в тыс. рублей)</t>
  </si>
  <si>
    <t>Индикаторы реализации (целевые задания, мощность)</t>
  </si>
  <si>
    <t>Всего</t>
  </si>
  <si>
    <t>Федеральный бюджет</t>
  </si>
  <si>
    <t>Областной бюджет</t>
  </si>
  <si>
    <t>Местный бюджет</t>
  </si>
  <si>
    <t>Прочие источники</t>
  </si>
  <si>
    <t>_</t>
  </si>
  <si>
    <t>Приложение 2</t>
  </si>
  <si>
    <t>Приложение 4</t>
  </si>
  <si>
    <t>Приложение 9</t>
  </si>
  <si>
    <t xml:space="preserve">ИТОГО: </t>
  </si>
  <si>
    <t>Приложение 8</t>
  </si>
  <si>
    <t>-</t>
  </si>
  <si>
    <t>Иные закупки товаров, работ и услуг для обеспечения государственных (муниципальных) нужд</t>
  </si>
  <si>
    <t>240</t>
  </si>
  <si>
    <t>Социальные выплаты гражданам, кроме публичных нормативных социальных выплат</t>
  </si>
  <si>
    <t>320</t>
  </si>
  <si>
    <t>Публичные нормативные социальные выплаты гражданам</t>
  </si>
  <si>
    <t>310</t>
  </si>
  <si>
    <t>БЕЗВОЗМЕЗДНЫЕ ПОСТУПЛЕНИЯ</t>
  </si>
  <si>
    <t>Источники доходов</t>
  </si>
  <si>
    <t>2 00 00000 00 0000 000</t>
  </si>
  <si>
    <t>2 02 00000 00 0000 000</t>
  </si>
  <si>
    <t>БЕЗВОЗМЕЗДНЫЕ ПОСТУПЛЕНИЯ ОТ ДРУГИХ  БЮДЖЕТОВ БЮДЖЕТНОЙ СИСТЕМЫ РОССИЙСКОЙ ФЕДЕРАЦИИ</t>
  </si>
  <si>
    <t>Приложение 3</t>
  </si>
  <si>
    <t>Приложение 7</t>
  </si>
  <si>
    <t>СРЕДСТВА МАССОВОЙ ИНФОРМАЦИИ</t>
  </si>
  <si>
    <t>0600001060</t>
  </si>
  <si>
    <t>0600001070</t>
  </si>
  <si>
    <t>0600001090</t>
  </si>
  <si>
    <t>0700001120</t>
  </si>
  <si>
    <t>0800001130</t>
  </si>
  <si>
    <t>0800001140</t>
  </si>
  <si>
    <t>0900101160</t>
  </si>
  <si>
    <t>0900201170</t>
  </si>
  <si>
    <t>Периодическая печать и издательства</t>
  </si>
  <si>
    <t>12 00</t>
  </si>
  <si>
    <t>12 02</t>
  </si>
  <si>
    <t>Непрограммные расходы</t>
  </si>
  <si>
    <t xml:space="preserve"> Код бюджетной классификации</t>
  </si>
  <si>
    <t xml:space="preserve">Защита населения и территории от чрезвычайных ситуаций природного и техногенного характера, гражданская оборона
</t>
  </si>
  <si>
    <t>Дорожное хозяйство (Дорожные фонды)</t>
  </si>
  <si>
    <t>Молодежная политика</t>
  </si>
  <si>
    <t xml:space="preserve">Молодежная политика </t>
  </si>
  <si>
    <t>12201S0000</t>
  </si>
  <si>
    <t>12101S0000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</si>
  <si>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</si>
  <si>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Уплата  налогов,сборов и иных платежей </t>
  </si>
  <si>
    <t>Уплата налогов,сборов  и иных платежей</t>
  </si>
  <si>
    <t>Уплата налогов,сборов и иных платежей</t>
  </si>
  <si>
    <t>Уплата  налогов,сборов  и иных платежей</t>
  </si>
  <si>
    <t xml:space="preserve">Субсидии юридическим лицам (кроме некоммерческих организаций), индивидуальным препринимателям, физическим лицам -  - производителям товаров, работ, услуг
</t>
  </si>
  <si>
    <t>11 02</t>
  </si>
  <si>
    <t xml:space="preserve"> 11 02</t>
  </si>
  <si>
    <t xml:space="preserve">Массовый спорт
</t>
  </si>
  <si>
    <t>13003S0000</t>
  </si>
  <si>
    <t>13003S4050</t>
  </si>
  <si>
    <t>Мероприятия по строительству и реконструкции спортивных объектов  в рамках государственной программы Ленинградской области "Развитие физической культуры и спорта в Ленинградской области"</t>
  </si>
  <si>
    <t xml:space="preserve">Субсидии юридическим лицам (кроме некоммерческих организаций), индивидуальным препринимателям, физическим лицам - производителям товаров, работ, услуг
</t>
  </si>
  <si>
    <t>главного</t>
  </si>
  <si>
    <t>источников внутреннего</t>
  </si>
  <si>
    <t xml:space="preserve">  Наименование главного администратора и источников </t>
  </si>
  <si>
    <t>админи-</t>
  </si>
  <si>
    <t>финансирования дефицита</t>
  </si>
  <si>
    <t>стратора</t>
  </si>
  <si>
    <t>бюджета муниципального</t>
  </si>
  <si>
    <t>Увеличение прочих остатков денежных средств местного бюджета</t>
  </si>
  <si>
    <t>Уменьшение прочих остатков денежных средств местного бюджета</t>
  </si>
  <si>
    <t>образования Виллозское</t>
  </si>
  <si>
    <t>средств местного бюджета</t>
  </si>
  <si>
    <t>ПЕРЕЧЕНЬ ГЛАВНЫХ РАСПОРЯДИТЕЛЕЙ</t>
  </si>
  <si>
    <t>Код главы по бюджетной классификации</t>
  </si>
  <si>
    <t>9.</t>
  </si>
  <si>
    <t>116 00000 00 0000 000</t>
  </si>
  <si>
    <t>ШТРАФЫ, САНКЦИИ, ВОЗМЕЩЕНИЕ УЩЕРБА</t>
  </si>
  <si>
    <t xml:space="preserve">Платежи, взимаемые органами местного самоуправления (организациями) городских поселений за выполнение определенных функций
</t>
  </si>
  <si>
    <t>Прочие доходы от оказания платных услуг (работ) получателями средств бюджетов городских поселений</t>
  </si>
  <si>
    <t>116 90000 00 0000 000</t>
  </si>
  <si>
    <t xml:space="preserve">Прочие поступления от денежных взысканий (штрафов) и иных сумм в возмещение ущерба
</t>
  </si>
  <si>
    <t>№     п/п</t>
  </si>
  <si>
    <t>2</t>
  </si>
  <si>
    <t>Наименование</t>
  </si>
  <si>
    <t>Полное</t>
  </si>
  <si>
    <t>Сокращенное</t>
  </si>
  <si>
    <t>870</t>
  </si>
  <si>
    <t>Резервные фонды</t>
  </si>
  <si>
    <t>01 11</t>
  </si>
  <si>
    <t>Резервные  фонды</t>
  </si>
  <si>
    <t>Норматив (процент) отчислений в бюджет муниципального образования Виллозское сельское поселение</t>
  </si>
  <si>
    <t>Наименование дохода</t>
  </si>
  <si>
    <t>В ЧАСТИ ДОХОДОВ ОТ ОКАЗАНИЯ ПЛАТНЫХ УСЛУГ И КОМПЕНСАЦИИ ЗАТРАТ ГОСУДАРСТВА</t>
  </si>
  <si>
    <t>Виллозское городское поселение</t>
  </si>
  <si>
    <t>Мероприятия, направленные на формирование комфортной городской среды, в рамках  муниципальной программы "Формирование комфортной городской среды Виллозского городского поселения на 2018-2022 годы" в рамках реализации приоритетного проекта "Формирование комфортной городской среды"</t>
  </si>
  <si>
    <t>доходов местного бюджета  Виллозского городского поселения</t>
  </si>
  <si>
    <t>городское поселение</t>
  </si>
  <si>
    <t xml:space="preserve">  внутреннего финансирования дефицита местного бюджета</t>
  </si>
  <si>
    <t xml:space="preserve">  муниципального образования  Виллозское городское поселение</t>
  </si>
  <si>
    <t>01 05 02 01 13 0000 510</t>
  </si>
  <si>
    <t>01 05 02 01 13 0000 610</t>
  </si>
  <si>
    <t>1 14 00000 00 0000 000</t>
  </si>
  <si>
    <t>6.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</si>
  <si>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</si>
  <si>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</si>
  <si>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1 14 06000 00 0000 430</t>
  </si>
  <si>
    <t>Субвенции местным бюджетам на выполнение передаваемых полномочий субъектов Российской Федерации</t>
  </si>
  <si>
    <t>Субвенции бюджетам на осуществление первичного воинского учета на территориях, где отсутствуют военные комиссариаты</t>
  </si>
  <si>
    <t xml:space="preserve">Ломоносовского муниципального района Ленинградской области </t>
  </si>
  <si>
    <t>ПЕРЕЧЕНЬ ГЛАВНЫХ АДМИНИСТРАТОРОВ                                                                    источников внутреннего финансирования дефицита местного бюджета муниципального образования Виллозское городское поселение  Ломоносовского муниципального района Ленинградской области</t>
  </si>
  <si>
    <t>Муниципальная  программа "Капитальный ремонт общего имущества в многоквартирных домах, расположенных на территории Виллозского городского поселения на 2019 - 2020 годы"</t>
  </si>
  <si>
    <t>Основное мероприятие "Комплексное обустройство населенных пунктов Виллозского городского поселения"</t>
  </si>
  <si>
    <t>Мероприятия по капитальному ремонту общего имущества в многоквартирных домах</t>
  </si>
  <si>
    <t xml:space="preserve">Мероприятия по газификации населенных пунктов муниципального образования Виллозское городское поселение </t>
  </si>
  <si>
    <t>В ЧАСТИ АДМИНИСТРАТИВНЫХ ПЛАТЕЖЕЙ И СБОРОВ</t>
  </si>
  <si>
    <t>В ЧАСТИ ПРОЧИХ НЕНАЛОГОВЫХ ДОХОДОВ</t>
  </si>
  <si>
    <t>Приложение 10</t>
  </si>
  <si>
    <t>5.3.</t>
  </si>
  <si>
    <t>Резервные средства</t>
  </si>
  <si>
    <t>0300000000</t>
  </si>
  <si>
    <t>0500000000</t>
  </si>
  <si>
    <t>0500200000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</si>
  <si>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</si>
  <si>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Капитальный ремонт и ремонт  дорог общего пользования местного значения</t>
  </si>
  <si>
    <t>Основное мероприятие "Содержание автомобильных дорог общего пользования местного значения, дворовых территорий многоквартирных домов и проездов к ним"</t>
  </si>
  <si>
    <t>0500300000</t>
  </si>
  <si>
    <t>Обязательства, планируемые в 2019 году – всего,</t>
  </si>
  <si>
    <t>14000S0000</t>
  </si>
  <si>
    <t>Содержание дорог общего пользования местного значения</t>
  </si>
  <si>
    <t>Основное мероприятие "Техническое оснащение,  постановка на кадастровый учет объектов недвижимости в целях государственной регистрации прав"</t>
  </si>
  <si>
    <t>0600000000</t>
  </si>
  <si>
    <t>0600001100</t>
  </si>
  <si>
    <t>Реализация функций и полномочий  органов местного самоуправления в рамках непрограммных направлений деятельности</t>
  </si>
  <si>
    <t>Расходы на выплаты персоналу государственных (муниципальных) органов</t>
  </si>
  <si>
    <t>120</t>
  </si>
  <si>
    <t>Функционирование законодательных(представительных) органов государственной власти и представительных органов муниципальных образований</t>
  </si>
  <si>
    <t>1 03 02230 01 0000 110</t>
  </si>
  <si>
    <t>2.2.</t>
  </si>
  <si>
    <t>Расходы по переданным отдельным государственным полномочиям, на участие в государственных программах</t>
  </si>
  <si>
    <t>1 03 02240 01 0000 110</t>
  </si>
  <si>
    <t>2.3.</t>
  </si>
  <si>
    <t>1 03 02250 01 0000 110</t>
  </si>
  <si>
    <t>2.4.</t>
  </si>
  <si>
    <t>1 03 02260 01 0000 110</t>
  </si>
  <si>
    <t>Возврат остатков иных межбюджетных трансфертов, передаваемых для компенсации дополнительных расходов, возникших в результате решений, принятых органами власти другого уровня, из бюджетов городских поселений</t>
  </si>
  <si>
    <t>03000S0000</t>
  </si>
  <si>
    <t>0400001010</t>
  </si>
  <si>
    <t>0500101020</t>
  </si>
  <si>
    <t>0500201030</t>
  </si>
  <si>
    <t>0500301050</t>
  </si>
  <si>
    <t xml:space="preserve"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</si>
  <si>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</si>
  <si>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>Иные межбюджетные трансферты</t>
  </si>
  <si>
    <t>Администрация  Виллозского городского поселения Ломоносовского  района</t>
  </si>
  <si>
    <t>Администрация Виллозского городского поселения Ломоносовский района ИНН 4720007582 /КПП 472501001</t>
  </si>
  <si>
    <t xml:space="preserve"> Виллозское городское поселение</t>
  </si>
  <si>
    <t xml:space="preserve">муниципального образования Виллозское городское поселение </t>
  </si>
  <si>
    <t>Администрация Виллозского городского поселения  Ломоносовского района</t>
  </si>
  <si>
    <t xml:space="preserve">Администрация Виллозского городского поселения </t>
  </si>
  <si>
    <t>Администрация Виллозского городского поселения Ломоносовского  района</t>
  </si>
  <si>
    <t xml:space="preserve"> Муниципальная  программа Обеспечение устойчивого функционирования и развития  объектов коммунальной инфраструктуры муниципального образования  Виллозское городское поселение Ломоносовского муниципального района Ленинградской области на 2018 -2020 годы</t>
  </si>
  <si>
    <t>Муниципальная  программа "Развитие молодежной политики и спорта  в муниципальном образовании Виллозское городское поселение Ломоносовского муниципального района Ленинградской области на 2018 - 2020 годы"</t>
  </si>
  <si>
    <t>202 20000 00 0000 150</t>
  </si>
  <si>
    <t>2 02 20216 00 0000 150</t>
  </si>
  <si>
    <t>2 02 20216 13 0000 150</t>
  </si>
  <si>
    <t>202 30000 00 0000 150</t>
  </si>
  <si>
    <t>202 35118 00 0000 150</t>
  </si>
  <si>
    <t>202 35118 13 0000 150</t>
  </si>
  <si>
    <t>ПОСТУПЛЕНИЕ ДОХОДОВ В МЕСТНЫЙ БЮДЖЕТ                                                                               муниципального образования Виллозское городское поселение Ломоносовского муниципального района Ленинградской области  на 2020 год и плановый период 2021 и 2022 годов</t>
  </si>
  <si>
    <t>ИСТОЧНИКИ ФИНАНСИРОВАНИЯ ДЕФИЦИТА МЕСТНОГО БЮДЖЕТА                                                          муниципального образования Виллозское городское поселение  Ломоносовского муниципального района Ленинградской области  на 2020 год и плановый период 2021 и 2022 годов</t>
  </si>
  <si>
    <t>муниципального образования Виллозское городское поселение Ломоносовского муниципального района Ленинградской области  на 2020 год и плановый период 2021 и 2022 годов</t>
  </si>
  <si>
    <t xml:space="preserve">НОРМАТИВЫ                                                                                                                     распределения доходов, не утвержденных Бюджетным кодексом Российской Федерации, Федеральными законами и законами субъектов Российской Федерации, поступающих в местный бюджет муниципального образования Виллозское городское поселение
Ломоносовского муниципального района Ленинградской области                                                                               на 2020 год и плановый период 2021 и 2022 годов
</t>
  </si>
  <si>
    <t xml:space="preserve">Предельная величина 
(тыс.  руб.)
</t>
  </si>
  <si>
    <t>на 01.01.2020г.</t>
  </si>
  <si>
    <t>на 01.01.2021г.</t>
  </si>
  <si>
    <t>на 01.01.2022г.</t>
  </si>
  <si>
    <t>Обязательства, действующие на 1 января  – всего:</t>
  </si>
  <si>
    <t xml:space="preserve">Объем погашения
(тыс.  руб.)
</t>
  </si>
  <si>
    <t xml:space="preserve">Объем привлечения
(тыс.  руб.)
</t>
  </si>
  <si>
    <t>Сумма,                                                                       тыс. руб.</t>
  </si>
  <si>
    <t xml:space="preserve"> бюджету муниципального района из местного бюджета муниципального образования Виллозское городское поселение Ломоносовского муниципального района Ленинградской области на осуществление части полномочий по решению вопросов местного значения в соответствии с заключенным соглашением на 2020 год и плановый период 2021 и 2022 годов</t>
  </si>
  <si>
    <t>Строительство сетей электроснабжения, уличного освещения</t>
  </si>
  <si>
    <t>2020 - 2021 годы</t>
  </si>
  <si>
    <t xml:space="preserve">Строительство распределительного газопровода  жилых домов ИЖС д. Малое Карлино
</t>
  </si>
  <si>
    <t>Строительство линии водопровода от Волхонского шоссе до д. Малое Карлино</t>
  </si>
  <si>
    <t>Подготовка проектной документации для строительства линии водопровода от Волхонского шоссе до д. Малое Карлино</t>
  </si>
  <si>
    <t>Строительство котельной д. Малое Карлино</t>
  </si>
  <si>
    <t>Строительство и реконструкция объектов коммунальной инфраструктуры, в т.ч.</t>
  </si>
  <si>
    <t>Бюджетные инвестиции в форме капитальных вложений в объекты муниципальной собственности муниципального образования Виллозское городское поселение  Ломоносовского муниципального района Ленинградской области  на 2020 год и плановый период 2021 и 2022 годов</t>
  </si>
  <si>
    <t>по целевым статьям (муниципальным программам муниципального образования Виллозское городское поселение и непрограммным направлениям деятельности)  группам и подгруппам видов расходов классификации расходов бюджетов,  а также по разделам и подразделам классификации расходов местного бюджета                                                                                                                                                                                                       на 2020 год и плановый период 2021 и 2022 годов</t>
  </si>
  <si>
    <t>Муниципальная  программа «Развитие части территорий муниципального образования Виллозское городское поселение  Ломоносовского муниципального района Ленинградской области  на 2020 год»</t>
  </si>
  <si>
    <t>Муниципальная программа «Капитальный  ремонт муниципального жилищного фонда   муниципального образования  Виллозское городское поселение Ломоносовского муниципального района Ленинградской области на 2020 – 2022 годы»</t>
  </si>
  <si>
    <t xml:space="preserve">05 03 </t>
  </si>
  <si>
    <t>Муниципальная программа  "Строительство, капитальный ремонт, ремонт и содержание автомобильных дорог общего пользования местного значения в населенных пунктах муниципального образования Виллозское городское поселение Ломоносовского муниципального района Ленинградской области на 2020 - 2022 годы"</t>
  </si>
  <si>
    <t xml:space="preserve"> Муниципальная  программа "Социальная поддержка  и предоставление услуг отдельным категориям граждан  в муниципальном образовании Виллозское городское поселение Ломоносовского муниципального района Ленинградской области на 2020 - 2022 годы"</t>
  </si>
  <si>
    <t>Муниципальная  программа «Оформление права собственности и использование имущества муниципального образования Виллозское городское поселение Ломоносовского муниципального района Ленинградской области на 2020 -2022 годы "</t>
  </si>
  <si>
    <t xml:space="preserve"> Муниципальная программа "Энергосбережение и повышение энергетической эффективности на территории муниципального образования Виллозское городское поселение  Ломоносовского муниципального района Ленинградской области на 2020 - 2022 годы"</t>
  </si>
  <si>
    <t>Муниципальная программа "Энергосбережение и повышение энергетической эффективности на территории муниципального образования Виллозское городское поселение  Ломоносовского муниципального района Ленинградской области на 2020 - 2022 годы"</t>
  </si>
  <si>
    <t xml:space="preserve"> Муниципальная  программа "Обеспечение устойчивого функционирования и развития  объектов коммунальной инфраструктуры муниципального образования  Виллозское городское поселение Ломоносовского муниципального района Ленинградской области на 2020 -2022 годы"</t>
  </si>
  <si>
    <t>Муниципальная программа "Газификация населенных пунктов муниципального образования Виллозское городское поселение Ломоносовского муниципального района Ленинградской области на 2020 - 2022 годы"</t>
  </si>
  <si>
    <t xml:space="preserve">Муниципальная  программа "Благоустройство  и содержание  территории муниципального образования  Виллозское городское поселение  Ломоносовского муниципального района Ленинградской области на 2020 -2022 годы"
</t>
  </si>
  <si>
    <t>Подпрограмма "Уличное освещение" муниципальной  программы "Благоустройство  и содержание  территории муниципального образования  Виллозское городское поселение  Ломоносовского муниципального района Ленинградской области на 2020 -2022 годы"</t>
  </si>
  <si>
    <t>Подпрограмма "Озеленение" муниципальной  программы "Благоустройство  и содержание  территории муниципального образования  Виллозское городское поселение  Ломоносовского муниципального района Ленинградской области на 2020 -2022 годы"</t>
  </si>
  <si>
    <t>Подпрограмма "Содержание мест захоронения" муниципальной  программы "Благоустройство  и содержание  территории муниципального образования  Виллозское городское поселение  Ломоносовского муниципального района Ленинградской области на 2020 -2022 годы"</t>
  </si>
  <si>
    <t>Подпрограмма "Прочее благоустройство" муниципальной  программы "Благоустройство  и содержание  территории муниципального образования  Виллозское городское поселение  Ломоносовского муниципального района Ленинградской области на 2020 -2022 годы"</t>
  </si>
  <si>
    <t>Муниципальная программа  "Сохранение и развитие культуры и информационного (библиотечного) обслуживания на территории  муниципального образования Виллозское городское поселение Ломоносовского муниципального района Ленинградской области на 2020 -2022 годы"</t>
  </si>
  <si>
    <t>Подпрограмма "Организация услуг культуры и досуга, их сохранение и развитие на территории Виллозского городского поселения" в рамках муниципальной программы "Сохранение и развитие культуры и информационного (библиотечного) обслуживания на территории  муниципального образования Виллозское городское поселение Ломоносовского муниципального района Ленинградской области на 2020 -2022 годы"</t>
  </si>
  <si>
    <t>Подпрограмма "Организация библиотечного обслуживания, его сохранение и развитие на территории Виллозского городского поселения" в рамках муниципальной программы  "Сохранение и развитие культуры и информационного (библиотечного) обслуживания на территории  муниципального образования Виллозское городское поселение Ломоносовского муниципального района Ленинградской области на 2020 -2022 годы"</t>
  </si>
  <si>
    <t>Муниципальная  программа "Развитие молодежной политики и спорта  в муниципальном образовании Виллозское городское поселение Ломоносовского муниципального района Ленинградской области на 2020 - 2022 годы"</t>
  </si>
  <si>
    <t>Муниципальная программа "Обеспечение безопасности на территории муниципального образования Виллозское городское поселение Ломоносовского муниципального района Ленинградской области на 2020 - 2022 годы"</t>
  </si>
  <si>
    <t>Муниципальная программа "Регулирование градостроительной деятельности муниципального образования Виллозское городское поселение Ломоносовского муниципального района Ленинградской области на  2020 - 2022 годы"</t>
  </si>
  <si>
    <t>по разделам , подразделам, целевым статьям (муниципальным программам  муниципального образования Виллозское городское поселение и непрограммным направлениям деятельности), группам и подгруппам видов расходов классификации  бюджета                                                                                                                                         на 2020 год и плановый период 2021 и 2022 годов</t>
  </si>
  <si>
    <t>Муниципальная программа "Формирование комфортной городской среды Виллозского городского поселения на 2018-2024 годы" в рамках реализации приоритетного проекта "Формирование комфортной городской среды"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</si>
  <si>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</si>
  <si>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к приложению 1</t>
  </si>
  <si>
    <t>решения Совета депутатов</t>
  </si>
  <si>
    <t>от "06" ноября 2019 г. № 18___</t>
  </si>
  <si>
    <t>от "06" ноября 2019 г. № 18</t>
  </si>
  <si>
    <t>ПЕРЕЧЕНЬ И КОДЫ
главных администраторов доходов местного бюджета  муниципального образования Виллозское городское поселение Ломоносовского муниципального района         Ленинградской области</t>
  </si>
  <si>
    <t>расходов местного бюджета муниципального образования Виллозское городское поселение Ломоносовского муниципального района Ленинградской области   на 2020 год и плановый период 2021 и 2022 годов</t>
  </si>
  <si>
    <t>Программа муниципальных заимствований  муниципального образования Виллозское городское поселение Ломоносовского муниципального района               Ленинградской области на 2020 год и плановый период 2021 и 2022 годов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</si>
</sst>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0">
    <font>
      <sz val="10"/>
      <name val="Arial Cyr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</font>
    <font>
      <sz val="14"/>
      <name val="Arial"/>
    </font>
    <font>
      <b/>
      <sz val="10"/>
      <name val="Arial"/>
      <family val="2"/>
      <charset val="204"/>
    </font>
    <font>
      <sz val="10"/>
      <name val="Arial"/>
    </font>
    <font>
      <b/>
      <sz val="11"/>
      <name val="Arial Cyr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9" fillId="0" borderId="0"/>
    <xf numFmtId="0" fontId="7" fillId="0" borderId="0"/>
  </cellStyleXfs>
  <cellXfs count="26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65" fontId="4" fillId="0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9" fillId="0" borderId="0" xfId="2" applyFont="1"/>
    <xf numFmtId="0" fontId="5" fillId="0" borderId="0" xfId="2" applyFont="1"/>
    <xf numFmtId="0" fontId="5" fillId="0" borderId="0" xfId="2" applyFont="1" applyAlignment="1">
      <alignment vertical="top"/>
    </xf>
    <xf numFmtId="165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3" fillId="0" borderId="0" xfId="0" applyFont="1" applyAlignment="1">
      <alignment horizontal="left" vertical="center"/>
    </xf>
    <xf numFmtId="0" fontId="1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165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5" fillId="0" borderId="0" xfId="0" applyFont="1" applyBorder="1"/>
    <xf numFmtId="0" fontId="0" fillId="0" borderId="9" xfId="0" applyBorder="1" applyAlignment="1"/>
    <xf numFmtId="0" fontId="0" fillId="0" borderId="10" xfId="0" applyBorder="1" applyAlignment="1"/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0" fillId="0" borderId="0" xfId="0" applyBorder="1" applyAlignment="1"/>
    <xf numFmtId="0" fontId="5" fillId="0" borderId="0" xfId="0" applyFont="1" applyBorder="1" applyAlignment="1">
      <alignment wrapText="1"/>
    </xf>
    <xf numFmtId="0" fontId="6" fillId="0" borderId="15" xfId="0" applyFont="1" applyFill="1" applyBorder="1"/>
    <xf numFmtId="0" fontId="6" fillId="0" borderId="16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17" xfId="0" applyFont="1" applyFill="1" applyBorder="1"/>
    <xf numFmtId="0" fontId="6" fillId="0" borderId="18" xfId="0" applyFont="1" applyFill="1" applyBorder="1"/>
    <xf numFmtId="0" fontId="6" fillId="0" borderId="19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20" xfId="0" applyFont="1" applyFill="1" applyBorder="1"/>
    <xf numFmtId="0" fontId="6" fillId="0" borderId="2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22" xfId="0" applyFont="1" applyFill="1" applyBorder="1" applyAlignment="1">
      <alignment wrapText="1"/>
    </xf>
    <xf numFmtId="0" fontId="5" fillId="0" borderId="2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wrapText="1"/>
    </xf>
    <xf numFmtId="0" fontId="5" fillId="0" borderId="23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top"/>
    </xf>
    <xf numFmtId="165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2" applyFont="1" applyAlignment="1">
      <alignment horizontal="left" vertical="top"/>
    </xf>
    <xf numFmtId="2" fontId="5" fillId="0" borderId="1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horizontal="right" vertical="center"/>
    </xf>
    <xf numFmtId="0" fontId="6" fillId="0" borderId="11" xfId="0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2" fontId="5" fillId="0" borderId="2" xfId="0" applyNumberFormat="1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vertical="top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top" wrapText="1"/>
    </xf>
    <xf numFmtId="49" fontId="16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left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wrapText="1"/>
    </xf>
    <xf numFmtId="49" fontId="6" fillId="2" borderId="1" xfId="0" applyNumberFormat="1" applyFont="1" applyFill="1" applyBorder="1" applyAlignment="1">
      <alignment horizontal="center" vertical="top"/>
    </xf>
    <xf numFmtId="165" fontId="6" fillId="2" borderId="2" xfId="0" applyNumberFormat="1" applyFont="1" applyFill="1" applyBorder="1" applyAlignment="1">
      <alignment horizontal="left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165" fontId="4" fillId="0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49" fontId="3" fillId="0" borderId="11" xfId="0" applyNumberFormat="1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0" fontId="6" fillId="0" borderId="27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2" fontId="5" fillId="0" borderId="26" xfId="0" applyNumberFormat="1" applyFont="1" applyFill="1" applyBorder="1" applyAlignment="1">
      <alignment horizontal="left" vertical="center" wrapText="1"/>
    </xf>
    <xf numFmtId="2" fontId="5" fillId="0" borderId="2" xfId="0" applyNumberFormat="1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3">
    <cellStyle name="Обычный" xfId="0" builtinId="0"/>
    <cellStyle name="Обычный 3" xfId="1"/>
    <cellStyle name="Обычный_Книга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15"/>
  <sheetViews>
    <sheetView tabSelected="1" zoomScaleNormal="100" workbookViewId="0">
      <selection activeCell="B2" sqref="B2"/>
    </sheetView>
  </sheetViews>
  <sheetFormatPr defaultColWidth="9.1328125" defaultRowHeight="13.15"/>
  <cols>
    <col min="1" max="1" width="7.265625" style="9" customWidth="1"/>
    <col min="2" max="2" width="43.73046875" style="4" customWidth="1"/>
    <col min="3" max="3" width="25.73046875" style="4" customWidth="1"/>
    <col min="4" max="4" width="14" style="7" customWidth="1"/>
    <col min="5" max="5" width="15.3984375" style="4" customWidth="1"/>
    <col min="6" max="6" width="10.73046875" style="4" customWidth="1"/>
    <col min="7" max="16384" width="9.1328125" style="4"/>
  </cols>
  <sheetData>
    <row r="3" spans="1:6">
      <c r="F3" s="12" t="s">
        <v>53</v>
      </c>
    </row>
    <row r="4" spans="1:6">
      <c r="D4" s="12"/>
      <c r="F4" s="12" t="s">
        <v>599</v>
      </c>
    </row>
    <row r="5" spans="1:6">
      <c r="D5" s="12"/>
      <c r="F5" s="12" t="s">
        <v>600</v>
      </c>
    </row>
    <row r="6" spans="1:6">
      <c r="D6" s="12"/>
      <c r="F6" s="12" t="s">
        <v>540</v>
      </c>
    </row>
    <row r="7" spans="1:6">
      <c r="D7" s="130"/>
      <c r="F7" s="130" t="s">
        <v>601</v>
      </c>
    </row>
    <row r="9" spans="1:6" s="32" customFormat="1" ht="49.5" customHeight="1">
      <c r="A9" s="201" t="s">
        <v>554</v>
      </c>
      <c r="B9" s="201"/>
      <c r="C9" s="201"/>
      <c r="D9" s="201"/>
      <c r="E9" s="201"/>
      <c r="F9" s="201"/>
    </row>
    <row r="10" spans="1:6" s="5" customFormat="1" ht="25.5" customHeight="1">
      <c r="A10" s="194" t="s">
        <v>34</v>
      </c>
      <c r="B10" s="196" t="s">
        <v>68</v>
      </c>
      <c r="C10" s="198" t="s">
        <v>69</v>
      </c>
      <c r="D10" s="200" t="s">
        <v>70</v>
      </c>
      <c r="E10" s="200"/>
      <c r="F10" s="200"/>
    </row>
    <row r="11" spans="1:6" s="5" customFormat="1" ht="12.75">
      <c r="A11" s="195"/>
      <c r="B11" s="197"/>
      <c r="C11" s="199"/>
      <c r="D11" s="146" t="s">
        <v>309</v>
      </c>
      <c r="E11" s="146" t="s">
        <v>310</v>
      </c>
      <c r="F11" s="146" t="s">
        <v>311</v>
      </c>
    </row>
    <row r="12" spans="1:6" s="5" customFormat="1" ht="25.5">
      <c r="A12" s="6" t="s">
        <v>35</v>
      </c>
      <c r="B12" s="39" t="s">
        <v>194</v>
      </c>
      <c r="C12" s="3" t="s">
        <v>204</v>
      </c>
      <c r="D12" s="24">
        <f>D13</f>
        <v>223012.30000000005</v>
      </c>
      <c r="E12" s="24">
        <f>E13</f>
        <v>8163.5000000000582</v>
      </c>
      <c r="F12" s="24">
        <f>F13</f>
        <v>20875.5</v>
      </c>
    </row>
    <row r="13" spans="1:6" s="7" customFormat="1" ht="26.25">
      <c r="A13" s="8" t="s">
        <v>36</v>
      </c>
      <c r="B13" s="11" t="s">
        <v>210</v>
      </c>
      <c r="C13" s="33" t="s">
        <v>211</v>
      </c>
      <c r="D13" s="25">
        <f>'Расходы функц. 2016'!E11-'Доходы 16'!D32</f>
        <v>223012.30000000005</v>
      </c>
      <c r="E13" s="25">
        <f>'Расходы функц. 2016'!F11-'Доходы 16'!E32</f>
        <v>8163.5000000000582</v>
      </c>
      <c r="F13" s="25">
        <f>'Расходы функц. 2016'!G11-'Доходы 16'!F32</f>
        <v>20875.5</v>
      </c>
    </row>
    <row r="15" spans="1:6">
      <c r="D15" s="34"/>
    </row>
  </sheetData>
  <mergeCells count="5">
    <mergeCell ref="A10:A11"/>
    <mergeCell ref="B10:B11"/>
    <mergeCell ref="C10:C11"/>
    <mergeCell ref="D10:F10"/>
    <mergeCell ref="A9:F9"/>
  </mergeCells>
  <phoneticPr fontId="0" type="noConversion"/>
  <pageMargins left="0.78740157480314965" right="0.39370078740157483" top="0.96" bottom="0.24" header="0" footer="0"/>
  <pageSetup paperSize="9" scale="78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zoomScaleNormal="100" workbookViewId="0">
      <selection activeCell="D1" sqref="D1:F5"/>
    </sheetView>
  </sheetViews>
  <sheetFormatPr defaultColWidth="9.1328125" defaultRowHeight="13.15"/>
  <cols>
    <col min="1" max="1" width="7.265625" style="9" customWidth="1"/>
    <col min="2" max="2" width="25.73046875" style="9" customWidth="1"/>
    <col min="3" max="3" width="42" style="4" customWidth="1"/>
    <col min="4" max="4" width="14.1328125" style="4" customWidth="1"/>
    <col min="5" max="5" width="11.86328125" style="4" customWidth="1"/>
    <col min="6" max="6" width="12.59765625" style="4" customWidth="1"/>
    <col min="7" max="16384" width="9.1328125" style="4"/>
  </cols>
  <sheetData>
    <row r="1" spans="1:8">
      <c r="D1" s="12"/>
      <c r="F1" s="12" t="s">
        <v>394</v>
      </c>
    </row>
    <row r="2" spans="1:8">
      <c r="D2" s="12"/>
      <c r="F2" s="12" t="s">
        <v>599</v>
      </c>
    </row>
    <row r="3" spans="1:8">
      <c r="D3" s="12"/>
      <c r="F3" s="12" t="s">
        <v>600</v>
      </c>
    </row>
    <row r="4" spans="1:8">
      <c r="D4" s="12"/>
      <c r="F4" s="12" t="s">
        <v>478</v>
      </c>
    </row>
    <row r="5" spans="1:8">
      <c r="D5" s="12"/>
      <c r="F5" s="12" t="s">
        <v>602</v>
      </c>
    </row>
    <row r="7" spans="1:8" ht="48.75" customHeight="1">
      <c r="A7" s="201" t="s">
        <v>553</v>
      </c>
      <c r="B7" s="201"/>
      <c r="C7" s="201"/>
      <c r="D7" s="201"/>
      <c r="E7" s="201"/>
      <c r="F7" s="201"/>
    </row>
    <row r="8" spans="1:8" s="5" customFormat="1" ht="25.5" customHeight="1">
      <c r="A8" s="194" t="s">
        <v>34</v>
      </c>
      <c r="B8" s="194" t="s">
        <v>92</v>
      </c>
      <c r="C8" s="196" t="s">
        <v>39</v>
      </c>
      <c r="D8" s="205" t="s">
        <v>308</v>
      </c>
      <c r="E8" s="206"/>
      <c r="F8" s="207"/>
    </row>
    <row r="9" spans="1:8" s="5" customFormat="1" ht="12.75">
      <c r="A9" s="195"/>
      <c r="B9" s="195"/>
      <c r="C9" s="197"/>
      <c r="D9" s="146" t="s">
        <v>309</v>
      </c>
      <c r="E9" s="146" t="s">
        <v>310</v>
      </c>
      <c r="F9" s="146" t="s">
        <v>311</v>
      </c>
    </row>
    <row r="10" spans="1:8" s="5" customFormat="1" ht="12.75">
      <c r="A10" s="132"/>
      <c r="B10" s="132" t="s">
        <v>95</v>
      </c>
      <c r="C10" s="133" t="s">
        <v>199</v>
      </c>
      <c r="D10" s="126">
        <f>D11+D13+D18+D26+D23+D21+D29</f>
        <v>341300.7</v>
      </c>
      <c r="E10" s="126">
        <f>E11+E13+E18+E26+E23+E21+E29</f>
        <v>357684.49999999994</v>
      </c>
      <c r="F10" s="126">
        <f>F11+F13+F18+F26+F23+F21+F29</f>
        <v>375562.5</v>
      </c>
    </row>
    <row r="11" spans="1:8" s="7" customFormat="1">
      <c r="A11" s="44" t="s">
        <v>35</v>
      </c>
      <c r="B11" s="44" t="s">
        <v>96</v>
      </c>
      <c r="C11" s="45" t="s">
        <v>94</v>
      </c>
      <c r="D11" s="27">
        <f>D12</f>
        <v>198012</v>
      </c>
      <c r="E11" s="27">
        <f>E12</f>
        <v>211279</v>
      </c>
      <c r="F11" s="27">
        <f>F12</f>
        <v>226069</v>
      </c>
    </row>
    <row r="12" spans="1:8">
      <c r="A12" s="44" t="s">
        <v>36</v>
      </c>
      <c r="B12" s="44" t="s">
        <v>97</v>
      </c>
      <c r="C12" s="45" t="s">
        <v>54</v>
      </c>
      <c r="D12" s="27">
        <v>198012</v>
      </c>
      <c r="E12" s="27">
        <v>211279</v>
      </c>
      <c r="F12" s="27">
        <v>226069</v>
      </c>
    </row>
    <row r="13" spans="1:8" ht="52.5" customHeight="1">
      <c r="A13" s="44" t="s">
        <v>37</v>
      </c>
      <c r="B13" s="44" t="s">
        <v>337</v>
      </c>
      <c r="C13" s="45" t="s">
        <v>343</v>
      </c>
      <c r="D13" s="27">
        <f>D14+D15+D16+D17</f>
        <v>1226.5999999999999</v>
      </c>
      <c r="E13" s="27">
        <f>E14+E15+E16+E17</f>
        <v>1361.9</v>
      </c>
      <c r="F13" s="27">
        <f>F14+F15+F16+F17</f>
        <v>1361.9</v>
      </c>
    </row>
    <row r="14" spans="1:8" ht="87.75" customHeight="1">
      <c r="A14" s="44" t="s">
        <v>43</v>
      </c>
      <c r="B14" s="23" t="s">
        <v>521</v>
      </c>
      <c r="C14" s="134" t="s">
        <v>535</v>
      </c>
      <c r="D14" s="168">
        <v>556</v>
      </c>
      <c r="E14" s="168">
        <v>616.9</v>
      </c>
      <c r="F14" s="168">
        <v>616.9</v>
      </c>
    </row>
    <row r="15" spans="1:8" ht="99.75" customHeight="1">
      <c r="A15" s="44" t="s">
        <v>522</v>
      </c>
      <c r="B15" s="23" t="s">
        <v>524</v>
      </c>
      <c r="C15" s="45" t="s">
        <v>536</v>
      </c>
      <c r="D15" s="168">
        <v>3</v>
      </c>
      <c r="E15" s="168">
        <v>3</v>
      </c>
      <c r="F15" s="168">
        <v>3</v>
      </c>
      <c r="H15" s="87"/>
    </row>
    <row r="16" spans="1:8" ht="85.5" customHeight="1">
      <c r="A16" s="44" t="s">
        <v>525</v>
      </c>
      <c r="B16" s="23" t="s">
        <v>526</v>
      </c>
      <c r="C16" s="135" t="s">
        <v>22</v>
      </c>
      <c r="D16" s="168">
        <v>666.6</v>
      </c>
      <c r="E16" s="168">
        <v>741</v>
      </c>
      <c r="F16" s="168">
        <v>741</v>
      </c>
    </row>
    <row r="17" spans="1:6" ht="87" customHeight="1">
      <c r="A17" s="44" t="s">
        <v>527</v>
      </c>
      <c r="B17" s="23" t="s">
        <v>528</v>
      </c>
      <c r="C17" s="45" t="s">
        <v>23</v>
      </c>
      <c r="D17" s="168">
        <v>1</v>
      </c>
      <c r="E17" s="168">
        <v>1</v>
      </c>
      <c r="F17" s="168">
        <v>1</v>
      </c>
    </row>
    <row r="18" spans="1:6">
      <c r="A18" s="44" t="s">
        <v>44</v>
      </c>
      <c r="B18" s="44" t="s">
        <v>98</v>
      </c>
      <c r="C18" s="45" t="s">
        <v>33</v>
      </c>
      <c r="D18" s="27">
        <f>D19+D20</f>
        <v>131022.1</v>
      </c>
      <c r="E18" s="27">
        <f>E19+E20</f>
        <v>133713.79999999999</v>
      </c>
      <c r="F18" s="27">
        <f>F19+F20</f>
        <v>136462</v>
      </c>
    </row>
    <row r="19" spans="1:6">
      <c r="A19" s="44" t="s">
        <v>46</v>
      </c>
      <c r="B19" s="44" t="s">
        <v>99</v>
      </c>
      <c r="C19" s="45" t="s">
        <v>31</v>
      </c>
      <c r="D19" s="27">
        <v>3561.3</v>
      </c>
      <c r="E19" s="27">
        <v>3703.8</v>
      </c>
      <c r="F19" s="27">
        <v>3851.9</v>
      </c>
    </row>
    <row r="20" spans="1:6">
      <c r="A20" s="44" t="s">
        <v>344</v>
      </c>
      <c r="B20" s="44" t="s">
        <v>100</v>
      </c>
      <c r="C20" s="45" t="s">
        <v>60</v>
      </c>
      <c r="D20" s="26">
        <v>127460.8</v>
      </c>
      <c r="E20" s="26">
        <v>130010</v>
      </c>
      <c r="F20" s="26">
        <v>132610.1</v>
      </c>
    </row>
    <row r="21" spans="1:6">
      <c r="A21" s="44" t="s">
        <v>48</v>
      </c>
      <c r="B21" s="44" t="s">
        <v>202</v>
      </c>
      <c r="C21" s="45" t="s">
        <v>203</v>
      </c>
      <c r="D21" s="26">
        <f>D22</f>
        <v>5</v>
      </c>
      <c r="E21" s="26">
        <f>E22</f>
        <v>4.8</v>
      </c>
      <c r="F21" s="26">
        <f>F22</f>
        <v>4.5999999999999996</v>
      </c>
    </row>
    <row r="22" spans="1:6" ht="62.25" customHeight="1">
      <c r="A22" s="44" t="s">
        <v>49</v>
      </c>
      <c r="B22" s="44" t="s">
        <v>231</v>
      </c>
      <c r="C22" s="45" t="s">
        <v>341</v>
      </c>
      <c r="D22" s="26">
        <v>5</v>
      </c>
      <c r="E22" s="26">
        <v>4.8</v>
      </c>
      <c r="F22" s="26">
        <v>4.5999999999999996</v>
      </c>
    </row>
    <row r="23" spans="1:6" ht="48.75" customHeight="1">
      <c r="A23" s="44" t="s">
        <v>50</v>
      </c>
      <c r="B23" s="44" t="s">
        <v>101</v>
      </c>
      <c r="C23" s="45" t="s">
        <v>61</v>
      </c>
      <c r="D23" s="26">
        <f>D24+D25</f>
        <v>9260</v>
      </c>
      <c r="E23" s="26">
        <f>E24+E25</f>
        <v>9550</v>
      </c>
      <c r="F23" s="26">
        <f>F24+F25</f>
        <v>9890</v>
      </c>
    </row>
    <row r="24" spans="1:6" ht="100.5" customHeight="1">
      <c r="A24" s="44" t="s">
        <v>51</v>
      </c>
      <c r="B24" s="44" t="s">
        <v>102</v>
      </c>
      <c r="C24" s="124" t="s">
        <v>340</v>
      </c>
      <c r="D24" s="26">
        <v>8810</v>
      </c>
      <c r="E24" s="26">
        <v>9110</v>
      </c>
      <c r="F24" s="26">
        <v>9460</v>
      </c>
    </row>
    <row r="25" spans="1:6" ht="96" customHeight="1">
      <c r="A25" s="44" t="s">
        <v>502</v>
      </c>
      <c r="B25" s="44" t="s">
        <v>198</v>
      </c>
      <c r="C25" s="45" t="s">
        <v>342</v>
      </c>
      <c r="D25" s="26">
        <v>450</v>
      </c>
      <c r="E25" s="26">
        <v>440</v>
      </c>
      <c r="F25" s="26">
        <v>430</v>
      </c>
    </row>
    <row r="26" spans="1:6" ht="41.25" customHeight="1">
      <c r="A26" s="44" t="s">
        <v>487</v>
      </c>
      <c r="B26" s="44" t="s">
        <v>486</v>
      </c>
      <c r="C26" s="45" t="s">
        <v>488</v>
      </c>
      <c r="D26" s="26">
        <f>D27+D28</f>
        <v>1675</v>
      </c>
      <c r="E26" s="26">
        <f>E27+E28</f>
        <v>1675</v>
      </c>
      <c r="F26" s="26">
        <f>F27+F28</f>
        <v>1675</v>
      </c>
    </row>
    <row r="27" spans="1:6" ht="46.5" customHeight="1">
      <c r="A27" s="44"/>
      <c r="B27" s="44" t="s">
        <v>490</v>
      </c>
      <c r="C27" s="136" t="s">
        <v>489</v>
      </c>
      <c r="D27" s="26">
        <v>1000</v>
      </c>
      <c r="E27" s="26">
        <v>1000</v>
      </c>
      <c r="F27" s="26">
        <v>1000</v>
      </c>
    </row>
    <row r="28" spans="1:6" ht="74.25" customHeight="1">
      <c r="A28" s="44"/>
      <c r="B28" s="44" t="s">
        <v>3</v>
      </c>
      <c r="C28" s="136" t="s">
        <v>2</v>
      </c>
      <c r="D28" s="26">
        <v>675</v>
      </c>
      <c r="E28" s="26">
        <v>675</v>
      </c>
      <c r="F28" s="26">
        <v>675</v>
      </c>
    </row>
    <row r="29" spans="1:6">
      <c r="A29" s="44" t="s">
        <v>150</v>
      </c>
      <c r="B29" s="44" t="s">
        <v>460</v>
      </c>
      <c r="C29" s="136" t="s">
        <v>461</v>
      </c>
      <c r="D29" s="26">
        <f>D30</f>
        <v>100</v>
      </c>
      <c r="E29" s="26">
        <f>E30</f>
        <v>100</v>
      </c>
      <c r="F29" s="26">
        <v>100</v>
      </c>
    </row>
    <row r="30" spans="1:6" ht="39.4">
      <c r="A30" s="44" t="s">
        <v>151</v>
      </c>
      <c r="B30" s="44" t="s">
        <v>464</v>
      </c>
      <c r="C30" s="136" t="s">
        <v>465</v>
      </c>
      <c r="D30" s="26">
        <v>100</v>
      </c>
      <c r="E30" s="26">
        <v>100</v>
      </c>
      <c r="F30" s="26">
        <v>50</v>
      </c>
    </row>
    <row r="31" spans="1:6">
      <c r="A31" s="188" t="s">
        <v>459</v>
      </c>
      <c r="B31" s="188" t="s">
        <v>328</v>
      </c>
      <c r="C31" s="189" t="s">
        <v>406</v>
      </c>
      <c r="D31" s="190">
        <f>'Безв. поступления 16'!C13</f>
        <v>90284.9</v>
      </c>
      <c r="E31" s="190">
        <f>'Безв. поступления 16'!D13</f>
        <v>60606</v>
      </c>
      <c r="F31" s="190">
        <f>'Безв. поступления 16'!E13</f>
        <v>3.5</v>
      </c>
    </row>
    <row r="32" spans="1:6" ht="15" customHeight="1">
      <c r="A32" s="202" t="s">
        <v>32</v>
      </c>
      <c r="B32" s="203"/>
      <c r="C32" s="204"/>
      <c r="D32" s="29">
        <f>D10+D31</f>
        <v>431585.6</v>
      </c>
      <c r="E32" s="29">
        <f>E10+E31</f>
        <v>418290.49999999994</v>
      </c>
      <c r="F32" s="29">
        <f>F10+F31</f>
        <v>375566</v>
      </c>
    </row>
    <row r="33" spans="4:4">
      <c r="D33" s="35"/>
    </row>
    <row r="34" spans="4:4">
      <c r="D34" s="35"/>
    </row>
  </sheetData>
  <mergeCells count="6">
    <mergeCell ref="A7:F7"/>
    <mergeCell ref="A32:C32"/>
    <mergeCell ref="A8:A9"/>
    <mergeCell ref="B8:B9"/>
    <mergeCell ref="C8:C9"/>
    <mergeCell ref="D8:F8"/>
  </mergeCells>
  <phoneticPr fontId="0" type="noConversion"/>
  <pageMargins left="0.53" right="0.33" top="0.91" bottom="0.78740157480314965" header="0" footer="0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8"/>
  <sheetViews>
    <sheetView zoomScaleNormal="100" workbookViewId="0">
      <selection activeCell="C1" sqref="C1:E5"/>
    </sheetView>
  </sheetViews>
  <sheetFormatPr defaultColWidth="9.1328125" defaultRowHeight="13.15"/>
  <cols>
    <col min="1" max="1" width="24.59765625" style="9" customWidth="1"/>
    <col min="2" max="2" width="48.1328125" style="9" customWidth="1"/>
    <col min="3" max="3" width="14.73046875" style="4" customWidth="1"/>
    <col min="4" max="4" width="12.265625" style="4" customWidth="1"/>
    <col min="5" max="5" width="11" style="4" customWidth="1"/>
    <col min="6" max="16384" width="9.1328125" style="4"/>
  </cols>
  <sheetData>
    <row r="1" spans="1:9">
      <c r="C1" s="12"/>
      <c r="E1" s="12" t="s">
        <v>411</v>
      </c>
    </row>
    <row r="2" spans="1:9">
      <c r="C2" s="12"/>
      <c r="E2" s="12" t="s">
        <v>599</v>
      </c>
    </row>
    <row r="3" spans="1:9">
      <c r="C3" s="12"/>
      <c r="E3" s="12" t="s">
        <v>600</v>
      </c>
    </row>
    <row r="4" spans="1:9">
      <c r="C4" s="12"/>
      <c r="E4" s="12" t="s">
        <v>478</v>
      </c>
    </row>
    <row r="5" spans="1:9">
      <c r="C5" s="12"/>
      <c r="E5" s="12" t="s">
        <v>602</v>
      </c>
    </row>
    <row r="6" spans="1:9">
      <c r="D6" s="35"/>
    </row>
    <row r="7" spans="1:9" ht="15">
      <c r="A7" s="208" t="s">
        <v>59</v>
      </c>
      <c r="B7" s="208"/>
      <c r="C7" s="208"/>
      <c r="D7" s="208"/>
      <c r="E7" s="208"/>
    </row>
    <row r="8" spans="1:9" ht="33" customHeight="1">
      <c r="A8" s="209" t="s">
        <v>555</v>
      </c>
      <c r="B8" s="209"/>
      <c r="C8" s="209"/>
      <c r="D8" s="209"/>
      <c r="E8" s="209"/>
    </row>
    <row r="9" spans="1:9" ht="13.9">
      <c r="A9"/>
      <c r="B9" s="54"/>
      <c r="C9"/>
    </row>
    <row r="10" spans="1:9" ht="25.5">
      <c r="A10" s="1" t="s">
        <v>69</v>
      </c>
      <c r="B10" s="1" t="s">
        <v>407</v>
      </c>
      <c r="C10" s="205" t="s">
        <v>62</v>
      </c>
      <c r="D10" s="206"/>
      <c r="E10" s="207"/>
    </row>
    <row r="11" spans="1:9">
      <c r="A11" s="1"/>
      <c r="B11" s="1"/>
      <c r="C11" s="146" t="s">
        <v>309</v>
      </c>
      <c r="D11" s="146" t="s">
        <v>310</v>
      </c>
      <c r="E11" s="146" t="s">
        <v>311</v>
      </c>
    </row>
    <row r="12" spans="1:9">
      <c r="A12" s="44">
        <v>1</v>
      </c>
      <c r="B12" s="56">
        <v>2</v>
      </c>
      <c r="C12" s="57">
        <v>3</v>
      </c>
      <c r="D12" s="57">
        <v>4</v>
      </c>
      <c r="E12" s="57">
        <v>5</v>
      </c>
    </row>
    <row r="13" spans="1:9">
      <c r="A13" s="6" t="s">
        <v>408</v>
      </c>
      <c r="B13" s="10" t="s">
        <v>406</v>
      </c>
      <c r="C13" s="24">
        <f>C14</f>
        <v>90284.9</v>
      </c>
      <c r="D13" s="24">
        <f>D14</f>
        <v>60606</v>
      </c>
      <c r="E13" s="24">
        <f>E14</f>
        <v>3.5</v>
      </c>
    </row>
    <row r="14" spans="1:9" ht="39.4">
      <c r="A14" s="44" t="s">
        <v>409</v>
      </c>
      <c r="B14" s="45" t="s">
        <v>410</v>
      </c>
      <c r="C14" s="55">
        <f>C15+C24</f>
        <v>90284.9</v>
      </c>
      <c r="D14" s="55">
        <f>D15+D24</f>
        <v>60606</v>
      </c>
      <c r="E14" s="55">
        <f>E15+E24</f>
        <v>3.5</v>
      </c>
    </row>
    <row r="15" spans="1:9" ht="25.5" customHeight="1">
      <c r="A15" s="44" t="s">
        <v>547</v>
      </c>
      <c r="B15" s="45" t="s">
        <v>169</v>
      </c>
      <c r="C15" s="43">
        <f>C16+C18+C20+C22</f>
        <v>90000</v>
      </c>
      <c r="D15" s="43">
        <f>D16+D18+D20+D22</f>
        <v>60311</v>
      </c>
      <c r="E15" s="43">
        <f>E16+E18+E20+E22</f>
        <v>0</v>
      </c>
      <c r="H15" s="13"/>
      <c r="I15" s="13"/>
    </row>
    <row r="16" spans="1:9" ht="25.5" customHeight="1">
      <c r="A16" s="123" t="s">
        <v>366</v>
      </c>
      <c r="B16" s="21" t="s">
        <v>368</v>
      </c>
      <c r="C16" s="43">
        <f>C17</f>
        <v>90000</v>
      </c>
      <c r="D16" s="43">
        <f>D17</f>
        <v>60311</v>
      </c>
      <c r="E16" s="43">
        <f>E17</f>
        <v>0</v>
      </c>
      <c r="H16" s="13"/>
      <c r="I16" s="13"/>
    </row>
    <row r="17" spans="1:9" ht="25.5" customHeight="1">
      <c r="A17" s="123" t="s">
        <v>217</v>
      </c>
      <c r="B17" s="21" t="s">
        <v>216</v>
      </c>
      <c r="C17" s="43">
        <v>90000</v>
      </c>
      <c r="D17" s="43">
        <v>60311</v>
      </c>
      <c r="E17" s="43">
        <v>0</v>
      </c>
      <c r="H17" s="13"/>
      <c r="I17" s="13"/>
    </row>
    <row r="18" spans="1:9" ht="83.25" customHeight="1">
      <c r="A18" s="44" t="s">
        <v>548</v>
      </c>
      <c r="B18" s="124" t="s">
        <v>369</v>
      </c>
      <c r="C18" s="43">
        <f>C19</f>
        <v>0</v>
      </c>
      <c r="D18" s="43">
        <f>D19</f>
        <v>0</v>
      </c>
      <c r="E18" s="43">
        <f>E19</f>
        <v>0</v>
      </c>
      <c r="H18" s="13"/>
      <c r="I18" s="13"/>
    </row>
    <row r="19" spans="1:9" ht="78.75">
      <c r="A19" s="44" t="s">
        <v>549</v>
      </c>
      <c r="B19" s="124" t="s">
        <v>294</v>
      </c>
      <c r="C19" s="43">
        <v>0</v>
      </c>
      <c r="D19" s="43">
        <v>0</v>
      </c>
      <c r="E19" s="43">
        <v>0</v>
      </c>
    </row>
    <row r="20" spans="1:9" ht="26.25">
      <c r="A20" s="44" t="s">
        <v>371</v>
      </c>
      <c r="B20" s="124" t="s">
        <v>370</v>
      </c>
      <c r="C20" s="43">
        <f>C21</f>
        <v>0</v>
      </c>
      <c r="D20" s="43">
        <f>D21</f>
        <v>0</v>
      </c>
      <c r="E20" s="43">
        <f>E21</f>
        <v>0</v>
      </c>
    </row>
    <row r="21" spans="1:9" ht="26.25" customHeight="1">
      <c r="A21" s="44" t="s">
        <v>4</v>
      </c>
      <c r="B21" s="21" t="s">
        <v>350</v>
      </c>
      <c r="C21" s="43">
        <v>0</v>
      </c>
      <c r="D21" s="43">
        <v>0</v>
      </c>
      <c r="E21" s="43">
        <v>0</v>
      </c>
    </row>
    <row r="22" spans="1:9" ht="14.25" customHeight="1">
      <c r="A22" s="150" t="s">
        <v>372</v>
      </c>
      <c r="B22" s="151" t="s">
        <v>373</v>
      </c>
      <c r="C22" s="152">
        <f>C23</f>
        <v>0</v>
      </c>
      <c r="D22" s="152">
        <f>D23</f>
        <v>0</v>
      </c>
      <c r="E22" s="152">
        <f>E23</f>
        <v>0</v>
      </c>
    </row>
    <row r="23" spans="1:9">
      <c r="A23" s="150" t="s">
        <v>5</v>
      </c>
      <c r="B23" s="153" t="s">
        <v>295</v>
      </c>
      <c r="C23" s="152">
        <v>0</v>
      </c>
      <c r="D23" s="152">
        <v>0</v>
      </c>
      <c r="E23" s="152">
        <v>0</v>
      </c>
    </row>
    <row r="24" spans="1:9" ht="27" customHeight="1">
      <c r="A24" s="44" t="s">
        <v>550</v>
      </c>
      <c r="B24" s="45" t="s">
        <v>334</v>
      </c>
      <c r="C24" s="43">
        <f>C25+C27</f>
        <v>284.89999999999998</v>
      </c>
      <c r="D24" s="43">
        <f>D25+D27</f>
        <v>295</v>
      </c>
      <c r="E24" s="43">
        <f>E25+E27</f>
        <v>3.5</v>
      </c>
    </row>
    <row r="25" spans="1:9" ht="36.75" customHeight="1">
      <c r="A25" s="44" t="s">
        <v>0</v>
      </c>
      <c r="B25" s="45" t="s">
        <v>491</v>
      </c>
      <c r="C25" s="26">
        <f>C26</f>
        <v>3.5</v>
      </c>
      <c r="D25" s="26">
        <f>D26</f>
        <v>3.5</v>
      </c>
      <c r="E25" s="26">
        <f>E26</f>
        <v>3.5</v>
      </c>
    </row>
    <row r="26" spans="1:9" ht="40.5" customHeight="1">
      <c r="A26" s="44" t="s">
        <v>1</v>
      </c>
      <c r="B26" s="45" t="s">
        <v>297</v>
      </c>
      <c r="C26" s="26">
        <v>3.5</v>
      </c>
      <c r="D26" s="26">
        <v>3.5</v>
      </c>
      <c r="E26" s="26">
        <v>3.5</v>
      </c>
    </row>
    <row r="27" spans="1:9" ht="38.25" customHeight="1">
      <c r="A27" s="44" t="s">
        <v>551</v>
      </c>
      <c r="B27" s="45" t="s">
        <v>492</v>
      </c>
      <c r="C27" s="145">
        <f>C28</f>
        <v>281.39999999999998</v>
      </c>
      <c r="D27" s="145">
        <f>D28</f>
        <v>291.5</v>
      </c>
      <c r="E27" s="145">
        <f>E28</f>
        <v>0</v>
      </c>
    </row>
    <row r="28" spans="1:9" ht="37.5" customHeight="1">
      <c r="A28" s="44" t="s">
        <v>552</v>
      </c>
      <c r="B28" s="45" t="s">
        <v>296</v>
      </c>
      <c r="C28" s="26">
        <v>281.39999999999998</v>
      </c>
      <c r="D28" s="26">
        <v>291.5</v>
      </c>
      <c r="E28" s="26">
        <v>0</v>
      </c>
    </row>
  </sheetData>
  <mergeCells count="3">
    <mergeCell ref="C10:E10"/>
    <mergeCell ref="A7:E7"/>
    <mergeCell ref="A8:E8"/>
  </mergeCells>
  <phoneticPr fontId="0" type="noConversion"/>
  <pageMargins left="0.78740157480314965" right="0.43" top="0.91" bottom="0.78740157480314965" header="0" footer="0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G1" sqref="G1:I5"/>
    </sheetView>
  </sheetViews>
  <sheetFormatPr defaultRowHeight="12.75"/>
  <cols>
    <col min="5" max="5" width="12.86328125" customWidth="1"/>
  </cols>
  <sheetData>
    <row r="1" spans="1:9" ht="13.15">
      <c r="G1" s="12"/>
      <c r="H1" s="4"/>
      <c r="I1" s="12" t="s">
        <v>395</v>
      </c>
    </row>
    <row r="2" spans="1:9" ht="13.15">
      <c r="G2" s="12"/>
      <c r="H2" s="4"/>
      <c r="I2" s="12" t="s">
        <v>599</v>
      </c>
    </row>
    <row r="3" spans="1:9" ht="13.15">
      <c r="G3" s="12"/>
      <c r="H3" s="4"/>
      <c r="I3" s="12" t="s">
        <v>600</v>
      </c>
    </row>
    <row r="4" spans="1:9" ht="13.15">
      <c r="G4" s="12"/>
      <c r="H4" s="4"/>
      <c r="I4" s="12" t="s">
        <v>478</v>
      </c>
    </row>
    <row r="5" spans="1:9" ht="13.15">
      <c r="G5" s="12"/>
      <c r="H5" s="4"/>
      <c r="I5" s="12" t="s">
        <v>602</v>
      </c>
    </row>
    <row r="6" spans="1:9" ht="15.75" customHeight="1">
      <c r="A6" s="266" t="s">
        <v>556</v>
      </c>
      <c r="B6" s="267"/>
      <c r="C6" s="267"/>
      <c r="D6" s="267"/>
      <c r="E6" s="267"/>
      <c r="F6" s="267"/>
      <c r="G6" s="267"/>
      <c r="H6" s="267"/>
      <c r="I6" s="267"/>
    </row>
    <row r="7" spans="1:9" ht="18.75" customHeight="1">
      <c r="A7" s="267"/>
      <c r="B7" s="267"/>
      <c r="C7" s="267"/>
      <c r="D7" s="267"/>
      <c r="E7" s="267"/>
      <c r="F7" s="267"/>
      <c r="G7" s="267"/>
      <c r="H7" s="267"/>
      <c r="I7" s="267"/>
    </row>
    <row r="8" spans="1:9" ht="15.75" customHeight="1">
      <c r="A8" s="267"/>
      <c r="B8" s="267"/>
      <c r="C8" s="267"/>
      <c r="D8" s="267"/>
      <c r="E8" s="267"/>
      <c r="F8" s="267"/>
      <c r="G8" s="267"/>
      <c r="H8" s="267"/>
      <c r="I8" s="267"/>
    </row>
    <row r="9" spans="1:9" ht="63" customHeight="1">
      <c r="A9" s="267"/>
      <c r="B9" s="267"/>
      <c r="C9" s="267"/>
      <c r="D9" s="267"/>
      <c r="E9" s="267"/>
      <c r="F9" s="267"/>
      <c r="G9" s="267"/>
      <c r="H9" s="267"/>
      <c r="I9" s="267"/>
    </row>
    <row r="11" spans="1:9" ht="58.5" customHeight="1">
      <c r="A11" s="210" t="s">
        <v>476</v>
      </c>
      <c r="B11" s="211"/>
      <c r="C11" s="211"/>
      <c r="D11" s="211"/>
      <c r="E11" s="212"/>
      <c r="F11" s="210" t="s">
        <v>475</v>
      </c>
      <c r="G11" s="211"/>
      <c r="H11" s="211"/>
      <c r="I11" s="212"/>
    </row>
    <row r="12" spans="1:9" ht="29.25" customHeight="1">
      <c r="A12" s="213" t="s">
        <v>477</v>
      </c>
      <c r="B12" s="214"/>
      <c r="C12" s="214"/>
      <c r="D12" s="214"/>
      <c r="E12" s="215"/>
      <c r="F12" s="83"/>
      <c r="G12" s="61"/>
      <c r="H12" s="61"/>
      <c r="I12" s="62"/>
    </row>
    <row r="13" spans="1:9">
      <c r="A13" s="82"/>
      <c r="B13" s="63"/>
      <c r="C13" s="63"/>
      <c r="D13" s="63"/>
      <c r="E13" s="64"/>
      <c r="F13" s="82"/>
      <c r="G13" s="63"/>
      <c r="H13" s="63"/>
      <c r="I13" s="64"/>
    </row>
    <row r="14" spans="1:9" ht="44.25" customHeight="1">
      <c r="A14" s="216" t="s">
        <v>463</v>
      </c>
      <c r="B14" s="217"/>
      <c r="C14" s="217"/>
      <c r="D14" s="217"/>
      <c r="E14" s="218"/>
      <c r="F14" s="84"/>
      <c r="G14" s="219">
        <v>100</v>
      </c>
      <c r="H14" s="219"/>
      <c r="I14" s="66"/>
    </row>
    <row r="15" spans="1:9" ht="25.5" customHeight="1">
      <c r="A15" s="213" t="s">
        <v>499</v>
      </c>
      <c r="B15" s="214"/>
      <c r="C15" s="214"/>
      <c r="D15" s="214"/>
      <c r="E15" s="215"/>
      <c r="F15" s="83"/>
      <c r="G15" s="61"/>
      <c r="H15" s="61"/>
      <c r="I15" s="62"/>
    </row>
    <row r="16" spans="1:9">
      <c r="A16" s="82"/>
      <c r="B16" s="63"/>
      <c r="C16" s="63"/>
      <c r="D16" s="63"/>
      <c r="E16" s="64"/>
      <c r="F16" s="82"/>
      <c r="G16" s="63"/>
      <c r="H16" s="63"/>
      <c r="I16" s="64"/>
    </row>
    <row r="17" spans="1:9" ht="51" customHeight="1">
      <c r="A17" s="216" t="s">
        <v>462</v>
      </c>
      <c r="B17" s="217"/>
      <c r="C17" s="217"/>
      <c r="D17" s="217"/>
      <c r="E17" s="218"/>
      <c r="F17" s="84"/>
      <c r="G17" s="219">
        <v>100</v>
      </c>
      <c r="H17" s="219"/>
      <c r="I17" s="66"/>
    </row>
    <row r="18" spans="1:9" ht="15.75" customHeight="1">
      <c r="A18" s="213" t="s">
        <v>500</v>
      </c>
      <c r="B18" s="214"/>
      <c r="C18" s="214"/>
      <c r="D18" s="214"/>
      <c r="E18" s="215"/>
      <c r="F18" s="83"/>
      <c r="G18" s="61"/>
      <c r="H18" s="61"/>
      <c r="I18" s="62"/>
    </row>
    <row r="19" spans="1:9">
      <c r="A19" s="82"/>
      <c r="B19" s="63"/>
      <c r="C19" s="63"/>
      <c r="D19" s="63"/>
      <c r="E19" s="64"/>
      <c r="F19" s="82"/>
      <c r="G19" s="63"/>
      <c r="H19" s="63"/>
      <c r="I19" s="64"/>
    </row>
    <row r="20" spans="1:9" ht="27" customHeight="1">
      <c r="A20" s="216" t="s">
        <v>291</v>
      </c>
      <c r="B20" s="217"/>
      <c r="C20" s="217"/>
      <c r="D20" s="217"/>
      <c r="E20" s="218"/>
      <c r="F20" s="84"/>
      <c r="G20" s="219">
        <v>100</v>
      </c>
      <c r="H20" s="219"/>
      <c r="I20" s="66"/>
    </row>
  </sheetData>
  <mergeCells count="12">
    <mergeCell ref="A20:E20"/>
    <mergeCell ref="G20:H20"/>
    <mergeCell ref="A14:E14"/>
    <mergeCell ref="G14:H14"/>
    <mergeCell ref="A15:E15"/>
    <mergeCell ref="A17:E17"/>
    <mergeCell ref="G17:H17"/>
    <mergeCell ref="A6:I9"/>
    <mergeCell ref="F11:I11"/>
    <mergeCell ref="A11:E11"/>
    <mergeCell ref="A12:E12"/>
    <mergeCell ref="A18:E18"/>
  </mergeCells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1"/>
  <sheetViews>
    <sheetView zoomScale="120" zoomScaleNormal="120" workbookViewId="0">
      <selection activeCell="C1" sqref="C1:C5"/>
    </sheetView>
  </sheetViews>
  <sheetFormatPr defaultColWidth="9.1328125" defaultRowHeight="13.15"/>
  <cols>
    <col min="1" max="1" width="11.73046875" style="9" customWidth="1"/>
    <col min="2" max="2" width="20.73046875" style="9" customWidth="1"/>
    <col min="3" max="3" width="56.73046875" style="4" customWidth="1"/>
    <col min="4" max="4" width="15.265625" style="4" customWidth="1"/>
    <col min="5" max="16384" width="9.1328125" style="4"/>
  </cols>
  <sheetData>
    <row r="1" spans="1:4">
      <c r="A1" s="12"/>
      <c r="B1" s="4"/>
      <c r="C1" s="12" t="s">
        <v>222</v>
      </c>
    </row>
    <row r="2" spans="1:4">
      <c r="A2" s="12"/>
      <c r="B2" s="4"/>
      <c r="C2" s="12" t="s">
        <v>599</v>
      </c>
    </row>
    <row r="3" spans="1:4">
      <c r="A3" s="12"/>
      <c r="B3" s="4"/>
      <c r="C3" s="12" t="s">
        <v>600</v>
      </c>
    </row>
    <row r="4" spans="1:4">
      <c r="A4" s="12"/>
      <c r="B4" s="4"/>
      <c r="C4" s="12" t="s">
        <v>478</v>
      </c>
    </row>
    <row r="5" spans="1:4">
      <c r="A5" s="12"/>
      <c r="B5" s="4"/>
      <c r="C5" s="12" t="s">
        <v>602</v>
      </c>
    </row>
    <row r="6" spans="1:4" ht="66.75" customHeight="1">
      <c r="A6" s="201" t="s">
        <v>603</v>
      </c>
      <c r="B6" s="201"/>
      <c r="C6" s="201"/>
      <c r="D6" s="37"/>
    </row>
    <row r="7" spans="1:4" ht="12.75" customHeight="1">
      <c r="A7" s="205" t="s">
        <v>197</v>
      </c>
      <c r="B7" s="207"/>
      <c r="C7" s="196" t="s">
        <v>200</v>
      </c>
    </row>
    <row r="8" spans="1:4" s="5" customFormat="1" ht="38.25">
      <c r="A8" s="36" t="s">
        <v>195</v>
      </c>
      <c r="B8" s="36" t="s">
        <v>480</v>
      </c>
      <c r="C8" s="197"/>
    </row>
    <row r="9" spans="1:4" s="5" customFormat="1" ht="37.5" customHeight="1">
      <c r="A9" s="36" t="s">
        <v>93</v>
      </c>
      <c r="B9" s="220" t="s">
        <v>538</v>
      </c>
      <c r="C9" s="221"/>
    </row>
    <row r="10" spans="1:4" s="7" customFormat="1" ht="51" customHeight="1">
      <c r="A10" s="44" t="s">
        <v>93</v>
      </c>
      <c r="B10" s="44" t="s">
        <v>248</v>
      </c>
      <c r="C10" s="45" t="s">
        <v>201</v>
      </c>
    </row>
    <row r="11" spans="1:4" s="7" customFormat="1" ht="50.25" customHeight="1">
      <c r="A11" s="44" t="s">
        <v>93</v>
      </c>
      <c r="B11" s="44" t="s">
        <v>249</v>
      </c>
      <c r="C11" s="122" t="s">
        <v>250</v>
      </c>
    </row>
    <row r="12" spans="1:4" s="7" customFormat="1" ht="64.5" customHeight="1">
      <c r="A12" s="44" t="s">
        <v>93</v>
      </c>
      <c r="B12" s="123" t="s">
        <v>251</v>
      </c>
      <c r="C12" s="122" t="s">
        <v>252</v>
      </c>
    </row>
    <row r="13" spans="1:4" ht="27.75" customHeight="1">
      <c r="A13" s="44" t="s">
        <v>93</v>
      </c>
      <c r="B13" s="123" t="s">
        <v>253</v>
      </c>
      <c r="C13" s="122" t="s">
        <v>254</v>
      </c>
    </row>
    <row r="14" spans="1:4" ht="79.5" customHeight="1">
      <c r="A14" s="44" t="s">
        <v>93</v>
      </c>
      <c r="B14" s="123" t="s">
        <v>284</v>
      </c>
      <c r="C14" s="122" t="s">
        <v>283</v>
      </c>
    </row>
    <row r="15" spans="1:4" ht="65.25" customHeight="1">
      <c r="A15" s="44" t="s">
        <v>93</v>
      </c>
      <c r="B15" s="123" t="s">
        <v>255</v>
      </c>
      <c r="C15" s="122" t="s">
        <v>256</v>
      </c>
    </row>
    <row r="16" spans="1:4" ht="27.75" customHeight="1">
      <c r="A16" s="44" t="s">
        <v>93</v>
      </c>
      <c r="B16" s="44" t="s">
        <v>257</v>
      </c>
      <c r="C16" s="122" t="s">
        <v>258</v>
      </c>
    </row>
    <row r="17" spans="1:3" ht="26.25" customHeight="1">
      <c r="A17" s="44" t="s">
        <v>93</v>
      </c>
      <c r="B17" s="44" t="s">
        <v>259</v>
      </c>
      <c r="C17" s="122" t="s">
        <v>260</v>
      </c>
    </row>
    <row r="18" spans="1:3" ht="27" customHeight="1">
      <c r="A18" s="44" t="s">
        <v>93</v>
      </c>
      <c r="B18" s="44" t="s">
        <v>261</v>
      </c>
      <c r="C18" s="122" t="s">
        <v>262</v>
      </c>
    </row>
    <row r="19" spans="1:3" ht="75.75" customHeight="1">
      <c r="A19" s="44" t="s">
        <v>93</v>
      </c>
      <c r="B19" s="44" t="s">
        <v>263</v>
      </c>
      <c r="C19" s="124" t="s">
        <v>264</v>
      </c>
    </row>
    <row r="20" spans="1:3" ht="78" customHeight="1">
      <c r="A20" s="44" t="s">
        <v>93</v>
      </c>
      <c r="B20" s="44" t="s">
        <v>265</v>
      </c>
      <c r="C20" s="124" t="s">
        <v>266</v>
      </c>
    </row>
    <row r="21" spans="1:3" ht="40.5" customHeight="1">
      <c r="A21" s="44" t="s">
        <v>93</v>
      </c>
      <c r="B21" s="123" t="s">
        <v>267</v>
      </c>
      <c r="C21" s="21" t="s">
        <v>268</v>
      </c>
    </row>
    <row r="22" spans="1:3" ht="39.75" customHeight="1">
      <c r="A22" s="44" t="s">
        <v>93</v>
      </c>
      <c r="B22" s="123" t="s">
        <v>269</v>
      </c>
      <c r="C22" s="21" t="s">
        <v>270</v>
      </c>
    </row>
    <row r="23" spans="1:3" ht="64.5" customHeight="1">
      <c r="A23" s="44" t="s">
        <v>93</v>
      </c>
      <c r="B23" s="123" t="s">
        <v>285</v>
      </c>
      <c r="C23" s="21" t="s">
        <v>286</v>
      </c>
    </row>
    <row r="24" spans="1:3" ht="39" customHeight="1">
      <c r="A24" s="44" t="s">
        <v>93</v>
      </c>
      <c r="B24" s="44" t="s">
        <v>271</v>
      </c>
      <c r="C24" s="21" t="s">
        <v>272</v>
      </c>
    </row>
    <row r="25" spans="1:3" ht="54" customHeight="1">
      <c r="A25" s="44" t="s">
        <v>93</v>
      </c>
      <c r="B25" s="44" t="s">
        <v>273</v>
      </c>
      <c r="C25" s="45" t="s">
        <v>274</v>
      </c>
    </row>
    <row r="26" spans="1:3" ht="39.75" customHeight="1">
      <c r="A26" s="44" t="s">
        <v>93</v>
      </c>
      <c r="B26" s="44" t="s">
        <v>275</v>
      </c>
      <c r="C26" s="21" t="s">
        <v>276</v>
      </c>
    </row>
    <row r="27" spans="1:3" ht="57.75" customHeight="1">
      <c r="A27" s="44" t="s">
        <v>93</v>
      </c>
      <c r="B27" s="44" t="s">
        <v>277</v>
      </c>
      <c r="C27" s="45" t="s">
        <v>278</v>
      </c>
    </row>
    <row r="28" spans="1:3" ht="36.75" customHeight="1">
      <c r="A28" s="44" t="s">
        <v>93</v>
      </c>
      <c r="B28" s="44" t="s">
        <v>279</v>
      </c>
      <c r="C28" s="45" t="s">
        <v>280</v>
      </c>
    </row>
    <row r="29" spans="1:3" ht="26.25">
      <c r="A29" s="44" t="s">
        <v>93</v>
      </c>
      <c r="B29" s="123" t="s">
        <v>281</v>
      </c>
      <c r="C29" s="45" t="s">
        <v>291</v>
      </c>
    </row>
    <row r="30" spans="1:3" ht="18" customHeight="1">
      <c r="A30" s="44" t="s">
        <v>93</v>
      </c>
      <c r="B30" s="44" t="s">
        <v>292</v>
      </c>
      <c r="C30" s="21" t="s">
        <v>293</v>
      </c>
    </row>
    <row r="31" spans="1:3" ht="28.5" customHeight="1">
      <c r="A31" s="44" t="s">
        <v>93</v>
      </c>
      <c r="B31" s="123" t="s">
        <v>217</v>
      </c>
      <c r="C31" s="21" t="s">
        <v>216</v>
      </c>
    </row>
    <row r="32" spans="1:3" ht="69" customHeight="1">
      <c r="A32" s="44" t="s">
        <v>93</v>
      </c>
      <c r="B32" s="44" t="s">
        <v>549</v>
      </c>
      <c r="C32" s="21" t="s">
        <v>294</v>
      </c>
    </row>
    <row r="33" spans="1:4" ht="27.75" customHeight="1">
      <c r="A33" s="44" t="s">
        <v>93</v>
      </c>
      <c r="B33" s="44" t="s">
        <v>4</v>
      </c>
      <c r="C33" s="21" t="s">
        <v>350</v>
      </c>
    </row>
    <row r="34" spans="1:4" ht="14.25" customHeight="1">
      <c r="A34" s="44" t="s">
        <v>93</v>
      </c>
      <c r="B34" s="44" t="s">
        <v>5</v>
      </c>
      <c r="C34" s="21" t="s">
        <v>295</v>
      </c>
    </row>
    <row r="35" spans="1:4" ht="39.75" customHeight="1">
      <c r="A35" s="44" t="s">
        <v>93</v>
      </c>
      <c r="B35" s="44" t="s">
        <v>6</v>
      </c>
      <c r="C35" s="45" t="s">
        <v>296</v>
      </c>
    </row>
    <row r="36" spans="1:4" ht="31.5" customHeight="1">
      <c r="A36" s="44" t="s">
        <v>93</v>
      </c>
      <c r="B36" s="125" t="s">
        <v>7</v>
      </c>
      <c r="C36" s="21" t="s">
        <v>297</v>
      </c>
    </row>
    <row r="37" spans="1:4" ht="25.5" customHeight="1">
      <c r="A37" s="44" t="s">
        <v>93</v>
      </c>
      <c r="B37" s="23" t="s">
        <v>8</v>
      </c>
      <c r="C37" s="21" t="s">
        <v>298</v>
      </c>
    </row>
    <row r="38" spans="1:4" ht="27.75" customHeight="1">
      <c r="A38" s="44" t="s">
        <v>227</v>
      </c>
      <c r="B38" s="44" t="s">
        <v>299</v>
      </c>
      <c r="C38" s="21" t="s">
        <v>300</v>
      </c>
      <c r="D38" s="35"/>
    </row>
    <row r="39" spans="1:4" ht="74.25" customHeight="1">
      <c r="A39" s="44" t="s">
        <v>93</v>
      </c>
      <c r="B39" s="44" t="s">
        <v>301</v>
      </c>
      <c r="C39" s="21" t="s">
        <v>312</v>
      </c>
    </row>
    <row r="40" spans="1:4" ht="39.4">
      <c r="A40" s="44" t="s">
        <v>93</v>
      </c>
      <c r="B40" s="44" t="s">
        <v>9</v>
      </c>
      <c r="C40" s="21" t="s">
        <v>313</v>
      </c>
    </row>
    <row r="41" spans="1:4" ht="52.5">
      <c r="A41" s="142" t="s">
        <v>93</v>
      </c>
      <c r="B41" s="22" t="s">
        <v>10</v>
      </c>
      <c r="C41" s="143" t="s">
        <v>529</v>
      </c>
    </row>
  </sheetData>
  <mergeCells count="4">
    <mergeCell ref="A6:C6"/>
    <mergeCell ref="A7:B7"/>
    <mergeCell ref="C7:C8"/>
    <mergeCell ref="B9:C9"/>
  </mergeCells>
  <phoneticPr fontId="0" type="noConversion"/>
  <pageMargins left="0.78740157480314965" right="0.59055118110236227" top="0.78740157480314965" bottom="0.78740157480314965" header="0" footer="0"/>
  <pageSetup paperSize="9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7"/>
  <sheetViews>
    <sheetView zoomScale="120" zoomScaleNormal="120" workbookViewId="0">
      <selection activeCell="B3" sqref="B3"/>
    </sheetView>
  </sheetViews>
  <sheetFormatPr defaultColWidth="9.1328125" defaultRowHeight="13.15"/>
  <cols>
    <col min="1" max="1" width="8.86328125" style="9" customWidth="1"/>
    <col min="2" max="2" width="25.1328125" style="4" customWidth="1"/>
    <col min="3" max="3" width="56.86328125" style="4" customWidth="1"/>
    <col min="4" max="4" width="30.1328125" style="7" customWidth="1"/>
    <col min="5" max="5" width="20" style="4" customWidth="1"/>
    <col min="6" max="6" width="0.265625" style="4" customWidth="1"/>
    <col min="7" max="8" width="9.1328125" style="4" hidden="1" customWidth="1"/>
    <col min="9" max="16384" width="9.1328125" style="4"/>
  </cols>
  <sheetData>
    <row r="1" spans="1:8">
      <c r="C1" s="12" t="s">
        <v>329</v>
      </c>
      <c r="D1" s="12"/>
    </row>
    <row r="2" spans="1:8">
      <c r="C2" s="12" t="s">
        <v>599</v>
      </c>
      <c r="D2" s="12"/>
    </row>
    <row r="3" spans="1:8">
      <c r="C3" s="12" t="s">
        <v>600</v>
      </c>
      <c r="D3" s="12"/>
    </row>
    <row r="4" spans="1:8">
      <c r="C4" s="12" t="s">
        <v>478</v>
      </c>
      <c r="D4" s="12"/>
    </row>
    <row r="5" spans="1:8">
      <c r="C5" s="12" t="s">
        <v>602</v>
      </c>
    </row>
    <row r="6" spans="1:8" s="32" customFormat="1" ht="66" customHeight="1">
      <c r="A6" s="209" t="s">
        <v>494</v>
      </c>
      <c r="B6" s="209"/>
      <c r="C6" s="209"/>
      <c r="D6" s="147"/>
    </row>
    <row r="7" spans="1:8" ht="13.5" thickBot="1">
      <c r="D7" s="148"/>
      <c r="E7" s="149"/>
    </row>
    <row r="8" spans="1:8">
      <c r="A8" s="222" t="s">
        <v>426</v>
      </c>
      <c r="B8" s="223"/>
      <c r="C8" s="95"/>
      <c r="D8" s="70"/>
      <c r="E8" s="70"/>
      <c r="F8" s="61"/>
      <c r="G8" s="61"/>
      <c r="H8" s="62"/>
    </row>
    <row r="9" spans="1:8">
      <c r="A9" s="96" t="s">
        <v>446</v>
      </c>
      <c r="B9" s="97" t="s">
        <v>447</v>
      </c>
      <c r="C9" s="98" t="s">
        <v>448</v>
      </c>
      <c r="D9" s="70"/>
      <c r="E9" s="70"/>
      <c r="F9" s="63"/>
      <c r="G9" s="63"/>
      <c r="H9" s="64"/>
    </row>
    <row r="10" spans="1:8">
      <c r="A10" s="99" t="s">
        <v>449</v>
      </c>
      <c r="B10" s="97" t="s">
        <v>450</v>
      </c>
      <c r="C10" s="98" t="s">
        <v>482</v>
      </c>
      <c r="D10" s="70"/>
      <c r="E10" s="70"/>
      <c r="F10" s="63"/>
      <c r="G10" s="63"/>
      <c r="H10" s="64"/>
    </row>
    <row r="11" spans="1:8">
      <c r="A11" s="99" t="s">
        <v>451</v>
      </c>
      <c r="B11" s="97" t="s">
        <v>452</v>
      </c>
      <c r="C11" s="98" t="s">
        <v>483</v>
      </c>
      <c r="D11" s="70"/>
      <c r="E11" s="70"/>
      <c r="F11" s="63"/>
      <c r="G11" s="63"/>
      <c r="H11" s="64"/>
    </row>
    <row r="12" spans="1:8">
      <c r="A12" s="99"/>
      <c r="B12" s="97" t="s">
        <v>455</v>
      </c>
      <c r="C12" s="98"/>
      <c r="D12" s="70"/>
      <c r="E12" s="70"/>
      <c r="F12" s="63"/>
      <c r="G12" s="63"/>
      <c r="H12" s="64"/>
    </row>
    <row r="13" spans="1:8">
      <c r="A13" s="100"/>
      <c r="B13" s="101" t="s">
        <v>481</v>
      </c>
      <c r="C13" s="102"/>
      <c r="D13" s="70"/>
      <c r="E13" s="70"/>
      <c r="F13" s="65"/>
      <c r="G13" s="65"/>
      <c r="H13" s="66"/>
    </row>
    <row r="14" spans="1:8">
      <c r="A14" s="103">
        <v>1</v>
      </c>
      <c r="B14" s="104">
        <v>2</v>
      </c>
      <c r="C14" s="105">
        <v>3</v>
      </c>
      <c r="D14" s="70"/>
      <c r="E14" s="70"/>
      <c r="F14" s="68">
        <v>3</v>
      </c>
      <c r="G14" s="67"/>
      <c r="H14" s="69"/>
    </row>
    <row r="15" spans="1:8" ht="27" customHeight="1">
      <c r="A15" s="103">
        <v>905</v>
      </c>
      <c r="B15" s="106"/>
      <c r="C15" s="107" t="s">
        <v>539</v>
      </c>
      <c r="D15" s="93"/>
      <c r="E15" s="93"/>
      <c r="F15" s="71"/>
      <c r="G15" s="71"/>
      <c r="H15" s="72"/>
    </row>
    <row r="16" spans="1:8" ht="16.5" customHeight="1">
      <c r="A16" s="108">
        <v>905</v>
      </c>
      <c r="B16" s="109" t="s">
        <v>484</v>
      </c>
      <c r="C16" s="110" t="s">
        <v>453</v>
      </c>
      <c r="D16" s="94"/>
      <c r="E16" s="94"/>
      <c r="F16" s="73"/>
      <c r="G16" s="73"/>
      <c r="H16" s="74"/>
    </row>
    <row r="17" spans="1:8" ht="16.5" customHeight="1" thickBot="1">
      <c r="A17" s="111">
        <v>905</v>
      </c>
      <c r="B17" s="112" t="s">
        <v>485</v>
      </c>
      <c r="C17" s="113" t="s">
        <v>454</v>
      </c>
      <c r="D17" s="94"/>
      <c r="E17" s="94"/>
      <c r="F17" s="73"/>
      <c r="G17" s="73"/>
      <c r="H17" s="74"/>
    </row>
  </sheetData>
  <mergeCells count="2">
    <mergeCell ref="A6:C6"/>
    <mergeCell ref="A8:B8"/>
  </mergeCells>
  <phoneticPr fontId="0" type="noConversion"/>
  <pageMargins left="0.78740157480314965" right="0.46" top="0.96" bottom="0.24" header="0.16" footer="0"/>
  <pageSetup paperSize="9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6"/>
  <sheetViews>
    <sheetView zoomScale="120" zoomScaleNormal="120" workbookViewId="0">
      <selection activeCell="D26" sqref="D26"/>
    </sheetView>
  </sheetViews>
  <sheetFormatPr defaultColWidth="9.1328125" defaultRowHeight="13.15"/>
  <cols>
    <col min="1" max="1" width="5.265625" style="4" customWidth="1"/>
    <col min="2" max="2" width="37.59765625" style="9" customWidth="1"/>
    <col min="3" max="3" width="25" style="9" customWidth="1"/>
    <col min="4" max="4" width="14.73046875" style="4" customWidth="1"/>
    <col min="5" max="5" width="15.265625" style="4" customWidth="1"/>
    <col min="6" max="16384" width="9.1328125" style="4"/>
  </cols>
  <sheetData>
    <row r="1" spans="1:5">
      <c r="C1" s="12"/>
      <c r="D1" s="12" t="s">
        <v>412</v>
      </c>
      <c r="E1" s="12"/>
    </row>
    <row r="2" spans="1:5">
      <c r="C2" s="12"/>
      <c r="D2" s="12" t="s">
        <v>599</v>
      </c>
      <c r="E2" s="12"/>
    </row>
    <row r="3" spans="1:5">
      <c r="C3" s="12"/>
      <c r="D3" s="12" t="s">
        <v>600</v>
      </c>
      <c r="E3" s="12"/>
    </row>
    <row r="4" spans="1:5">
      <c r="C4" s="12"/>
      <c r="D4" s="12" t="s">
        <v>478</v>
      </c>
      <c r="E4" s="12"/>
    </row>
    <row r="5" spans="1:5">
      <c r="C5" s="12"/>
      <c r="D5" s="12" t="s">
        <v>602</v>
      </c>
    </row>
    <row r="6" spans="1:5">
      <c r="E6" s="35"/>
    </row>
    <row r="7" spans="1:5" ht="15">
      <c r="B7" s="208" t="s">
        <v>457</v>
      </c>
      <c r="C7" s="208"/>
      <c r="D7" s="208"/>
      <c r="E7" s="35"/>
    </row>
    <row r="8" spans="1:5" ht="15">
      <c r="B8" s="209" t="s">
        <v>456</v>
      </c>
      <c r="C8" s="209"/>
      <c r="D8" s="209"/>
      <c r="E8" s="35"/>
    </row>
    <row r="9" spans="1:5" ht="15.75" customHeight="1">
      <c r="B9" s="209" t="s">
        <v>541</v>
      </c>
      <c r="C9" s="209"/>
      <c r="D9" s="209"/>
    </row>
    <row r="10" spans="1:5" ht="15.75" customHeight="1">
      <c r="B10" s="209" t="s">
        <v>493</v>
      </c>
      <c r="C10" s="209"/>
      <c r="D10" s="209"/>
    </row>
    <row r="11" spans="1:5" ht="13.9">
      <c r="B11"/>
      <c r="C11" s="54"/>
      <c r="D11"/>
    </row>
    <row r="12" spans="1:5" ht="15" customHeight="1">
      <c r="A12" s="224" t="s">
        <v>466</v>
      </c>
      <c r="B12" s="205" t="s">
        <v>468</v>
      </c>
      <c r="C12" s="207"/>
      <c r="D12" s="198" t="s">
        <v>458</v>
      </c>
    </row>
    <row r="13" spans="1:5" ht="26.25" customHeight="1">
      <c r="A13" s="224"/>
      <c r="B13" s="1" t="s">
        <v>469</v>
      </c>
      <c r="C13" s="1" t="s">
        <v>470</v>
      </c>
      <c r="D13" s="199"/>
    </row>
    <row r="14" spans="1:5">
      <c r="A14" s="33">
        <v>1</v>
      </c>
      <c r="B14" s="44" t="s">
        <v>467</v>
      </c>
      <c r="C14" s="56">
        <v>3</v>
      </c>
      <c r="D14" s="57">
        <v>4</v>
      </c>
    </row>
    <row r="15" spans="1:5" ht="26.25">
      <c r="A15" s="33">
        <v>1</v>
      </c>
      <c r="B15" s="75" t="s">
        <v>11</v>
      </c>
      <c r="C15" s="75" t="s">
        <v>12</v>
      </c>
      <c r="D15" s="57">
        <v>944</v>
      </c>
    </row>
    <row r="16" spans="1:5" ht="26.25">
      <c r="A16" s="81">
        <v>2</v>
      </c>
      <c r="B16" s="75" t="s">
        <v>542</v>
      </c>
      <c r="C16" s="77" t="s">
        <v>543</v>
      </c>
      <c r="D16" s="76">
        <v>905</v>
      </c>
    </row>
  </sheetData>
  <mergeCells count="7">
    <mergeCell ref="D12:D13"/>
    <mergeCell ref="A12:A13"/>
    <mergeCell ref="B12:C12"/>
    <mergeCell ref="B7:D7"/>
    <mergeCell ref="B9:D9"/>
    <mergeCell ref="B8:D8"/>
    <mergeCell ref="B10:D10"/>
  </mergeCells>
  <phoneticPr fontId="0" type="noConversion"/>
  <pageMargins left="0.78740157480314965" right="0.43" top="0.91" bottom="0.78740157480314965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50"/>
  <sheetViews>
    <sheetView zoomScaleNormal="100" zoomScaleSheetLayoutView="120" workbookViewId="0">
      <selection activeCell="E1" sqref="E1:G5"/>
    </sheetView>
  </sheetViews>
  <sheetFormatPr defaultColWidth="9.1328125" defaultRowHeight="13.15"/>
  <cols>
    <col min="1" max="1" width="47.73046875" style="13" customWidth="1"/>
    <col min="2" max="2" width="11.3984375" style="13" customWidth="1"/>
    <col min="3" max="3" width="7.3984375" style="13" customWidth="1"/>
    <col min="4" max="4" width="8.1328125" style="13" customWidth="1"/>
    <col min="5" max="5" width="13.59765625" style="13" customWidth="1"/>
    <col min="6" max="6" width="10.59765625" style="13" bestFit="1" customWidth="1"/>
    <col min="7" max="7" width="10.86328125" style="13" customWidth="1"/>
    <col min="8" max="16384" width="9.1328125" style="13"/>
  </cols>
  <sheetData>
    <row r="1" spans="1:7">
      <c r="E1" s="12"/>
      <c r="F1" s="4"/>
      <c r="G1" s="12" t="s">
        <v>398</v>
      </c>
    </row>
    <row r="2" spans="1:7">
      <c r="E2" s="12"/>
      <c r="F2" s="4"/>
      <c r="G2" s="12" t="s">
        <v>599</v>
      </c>
    </row>
    <row r="3" spans="1:7">
      <c r="E3" s="12"/>
      <c r="F3" s="4"/>
      <c r="G3" s="12" t="s">
        <v>600</v>
      </c>
    </row>
    <row r="4" spans="1:7">
      <c r="E4" s="12"/>
      <c r="F4" s="4"/>
      <c r="G4" s="12" t="s">
        <v>478</v>
      </c>
    </row>
    <row r="5" spans="1:7">
      <c r="E5" s="12"/>
      <c r="F5" s="4"/>
      <c r="G5" s="12" t="s">
        <v>602</v>
      </c>
    </row>
    <row r="6" spans="1:7" ht="15">
      <c r="A6" s="225" t="s">
        <v>173</v>
      </c>
      <c r="B6" s="225"/>
      <c r="C6" s="225"/>
      <c r="D6" s="225"/>
      <c r="E6" s="225"/>
      <c r="F6" s="225"/>
      <c r="G6" s="225"/>
    </row>
    <row r="7" spans="1:7" s="14" customFormat="1" ht="92.25" customHeight="1">
      <c r="A7" s="226" t="s">
        <v>574</v>
      </c>
      <c r="B7" s="226"/>
      <c r="C7" s="226"/>
      <c r="D7" s="226"/>
      <c r="E7" s="226"/>
      <c r="F7" s="226"/>
      <c r="G7" s="226"/>
    </row>
    <row r="8" spans="1:7" s="15" customFormat="1" ht="12.75" customHeight="1">
      <c r="A8" s="227" t="s">
        <v>38</v>
      </c>
      <c r="B8" s="229" t="s">
        <v>41</v>
      </c>
      <c r="C8" s="231" t="s">
        <v>42</v>
      </c>
      <c r="D8" s="231" t="s">
        <v>188</v>
      </c>
      <c r="E8" s="233" t="s">
        <v>187</v>
      </c>
      <c r="F8" s="233"/>
      <c r="G8" s="233"/>
    </row>
    <row r="9" spans="1:7" s="15" customFormat="1" ht="27.75" customHeight="1">
      <c r="A9" s="228"/>
      <c r="B9" s="230"/>
      <c r="C9" s="232"/>
      <c r="D9" s="232"/>
      <c r="E9" s="146" t="s">
        <v>309</v>
      </c>
      <c r="F9" s="146" t="s">
        <v>310</v>
      </c>
      <c r="G9" s="146" t="s">
        <v>311</v>
      </c>
    </row>
    <row r="10" spans="1:7" s="15" customFormat="1" ht="12.75" customHeight="1">
      <c r="A10" s="16">
        <v>1</v>
      </c>
      <c r="B10" s="17">
        <v>2</v>
      </c>
      <c r="C10" s="17">
        <v>3</v>
      </c>
      <c r="D10" s="17">
        <v>4</v>
      </c>
      <c r="E10" s="18">
        <v>5</v>
      </c>
      <c r="F10" s="38">
        <v>6</v>
      </c>
      <c r="G10" s="38">
        <v>7</v>
      </c>
    </row>
    <row r="11" spans="1:7" s="15" customFormat="1" ht="15">
      <c r="A11" s="78" t="s">
        <v>388</v>
      </c>
      <c r="B11" s="79"/>
      <c r="C11" s="79"/>
      <c r="D11" s="79"/>
      <c r="E11" s="80">
        <f>E12+E18+E22+E41+E57+E61+E70+E79+E85+E112+E145+E167+E199+E180+E187+E195</f>
        <v>654597.9</v>
      </c>
      <c r="F11" s="80">
        <f>F12+F18+F22+F41+F57+F61+F70+F79+F85+F112+F145+F167+F199+F180+F187+F195</f>
        <v>426454</v>
      </c>
      <c r="G11" s="80">
        <f>G12+G18+G22+G41+G57+G61+G70+G79+G85+G112+G145+G167+G199+G180+G187+G195</f>
        <v>396441.5</v>
      </c>
    </row>
    <row r="12" spans="1:7" ht="58.5" customHeight="1">
      <c r="A12" s="169" t="s">
        <v>575</v>
      </c>
      <c r="B12" s="156" t="s">
        <v>504</v>
      </c>
      <c r="C12" s="156"/>
      <c r="D12" s="156"/>
      <c r="E12" s="157">
        <f>E13</f>
        <v>2419.5</v>
      </c>
      <c r="F12" s="157">
        <f t="shared" ref="F12:G14" si="0">F13</f>
        <v>0</v>
      </c>
      <c r="G12" s="157">
        <f t="shared" si="0"/>
        <v>0</v>
      </c>
    </row>
    <row r="13" spans="1:7" ht="25.5" customHeight="1">
      <c r="A13" s="164" t="s">
        <v>523</v>
      </c>
      <c r="B13" s="161" t="s">
        <v>530</v>
      </c>
      <c r="C13" s="161"/>
      <c r="D13" s="161"/>
      <c r="E13" s="162">
        <f>E14</f>
        <v>2419.5</v>
      </c>
      <c r="F13" s="162">
        <f t="shared" si="0"/>
        <v>0</v>
      </c>
      <c r="G13" s="162">
        <f t="shared" si="0"/>
        <v>0</v>
      </c>
    </row>
    <row r="14" spans="1:7" ht="12.75" customHeight="1">
      <c r="A14" s="164" t="s">
        <v>336</v>
      </c>
      <c r="B14" s="161" t="s">
        <v>282</v>
      </c>
      <c r="C14" s="161"/>
      <c r="D14" s="161"/>
      <c r="E14" s="162">
        <f>E15</f>
        <v>2419.5</v>
      </c>
      <c r="F14" s="162">
        <f t="shared" si="0"/>
        <v>0</v>
      </c>
      <c r="G14" s="162">
        <f t="shared" si="0"/>
        <v>0</v>
      </c>
    </row>
    <row r="15" spans="1:7" ht="24.75" customHeight="1">
      <c r="A15" s="151" t="s">
        <v>400</v>
      </c>
      <c r="B15" s="161" t="s">
        <v>282</v>
      </c>
      <c r="C15" s="161" t="s">
        <v>401</v>
      </c>
      <c r="D15" s="161"/>
      <c r="E15" s="162">
        <f>E16+E17</f>
        <v>2419.5</v>
      </c>
      <c r="F15" s="162">
        <f>F16+F17</f>
        <v>0</v>
      </c>
      <c r="G15" s="162">
        <f>G16+G17</f>
        <v>0</v>
      </c>
    </row>
    <row r="16" spans="1:7" ht="12.75" customHeight="1">
      <c r="A16" s="151" t="s">
        <v>428</v>
      </c>
      <c r="B16" s="161" t="s">
        <v>282</v>
      </c>
      <c r="C16" s="161" t="s">
        <v>401</v>
      </c>
      <c r="D16" s="161" t="s">
        <v>335</v>
      </c>
      <c r="E16" s="162">
        <v>1369.5</v>
      </c>
      <c r="F16" s="162">
        <v>0</v>
      </c>
      <c r="G16" s="162">
        <v>0</v>
      </c>
    </row>
    <row r="17" spans="1:7" ht="12.75" customHeight="1">
      <c r="A17" s="151" t="s">
        <v>71</v>
      </c>
      <c r="B17" s="161" t="s">
        <v>282</v>
      </c>
      <c r="C17" s="161" t="s">
        <v>401</v>
      </c>
      <c r="D17" s="161" t="s">
        <v>115</v>
      </c>
      <c r="E17" s="162">
        <v>1050</v>
      </c>
      <c r="F17" s="162">
        <v>0</v>
      </c>
      <c r="G17" s="162">
        <v>0</v>
      </c>
    </row>
    <row r="18" spans="1:7" ht="66" customHeight="1">
      <c r="A18" s="169" t="s">
        <v>576</v>
      </c>
      <c r="B18" s="156" t="s">
        <v>174</v>
      </c>
      <c r="C18" s="161"/>
      <c r="D18" s="161"/>
      <c r="E18" s="157">
        <f>E19</f>
        <v>1950</v>
      </c>
      <c r="F18" s="157">
        <f t="shared" ref="F18:G20" si="1">F19</f>
        <v>1950</v>
      </c>
      <c r="G18" s="157">
        <f t="shared" si="1"/>
        <v>1950</v>
      </c>
    </row>
    <row r="19" spans="1:7" ht="26.25" customHeight="1">
      <c r="A19" s="151" t="s">
        <v>196</v>
      </c>
      <c r="B19" s="161" t="s">
        <v>531</v>
      </c>
      <c r="C19" s="161"/>
      <c r="D19" s="161"/>
      <c r="E19" s="162">
        <f>E20</f>
        <v>1950</v>
      </c>
      <c r="F19" s="162">
        <f t="shared" si="1"/>
        <v>1950</v>
      </c>
      <c r="G19" s="162">
        <f t="shared" si="1"/>
        <v>1950</v>
      </c>
    </row>
    <row r="20" spans="1:7" ht="27.75" customHeight="1">
      <c r="A20" s="151" t="s">
        <v>400</v>
      </c>
      <c r="B20" s="161" t="s">
        <v>531</v>
      </c>
      <c r="C20" s="161" t="s">
        <v>401</v>
      </c>
      <c r="D20" s="161"/>
      <c r="E20" s="162">
        <f>E21</f>
        <v>1950</v>
      </c>
      <c r="F20" s="162">
        <f t="shared" si="1"/>
        <v>1950</v>
      </c>
      <c r="G20" s="162">
        <f t="shared" si="1"/>
        <v>1950</v>
      </c>
    </row>
    <row r="21" spans="1:7" ht="12.75" customHeight="1">
      <c r="A21" s="164" t="s">
        <v>111</v>
      </c>
      <c r="B21" s="161" t="s">
        <v>531</v>
      </c>
      <c r="C21" s="161" t="s">
        <v>401</v>
      </c>
      <c r="D21" s="161" t="s">
        <v>113</v>
      </c>
      <c r="E21" s="162">
        <v>1950</v>
      </c>
      <c r="F21" s="162">
        <v>1950</v>
      </c>
      <c r="G21" s="162">
        <v>1950</v>
      </c>
    </row>
    <row r="22" spans="1:7" ht="94.5" customHeight="1">
      <c r="A22" s="155" t="s">
        <v>578</v>
      </c>
      <c r="B22" s="156" t="s">
        <v>505</v>
      </c>
      <c r="C22" s="163"/>
      <c r="D22" s="163"/>
      <c r="E22" s="157">
        <f>E23+E31+E37</f>
        <v>71500</v>
      </c>
      <c r="F22" s="157">
        <f>F23+F31+F37</f>
        <v>44400</v>
      </c>
      <c r="G22" s="157">
        <f>G23+G31+G37</f>
        <v>51900</v>
      </c>
    </row>
    <row r="23" spans="1:7" ht="51.75" customHeight="1">
      <c r="A23" s="151" t="s">
        <v>507</v>
      </c>
      <c r="B23" s="161" t="s">
        <v>179</v>
      </c>
      <c r="C23" s="163"/>
      <c r="D23" s="163"/>
      <c r="E23" s="168">
        <f>E24+E27</f>
        <v>43700</v>
      </c>
      <c r="F23" s="168">
        <f>F24+F27</f>
        <v>36600</v>
      </c>
      <c r="G23" s="168">
        <f>G24+G27</f>
        <v>43900</v>
      </c>
    </row>
    <row r="24" spans="1:7" ht="27" customHeight="1">
      <c r="A24" s="151" t="s">
        <v>508</v>
      </c>
      <c r="B24" s="161" t="s">
        <v>532</v>
      </c>
      <c r="C24" s="163"/>
      <c r="D24" s="163"/>
      <c r="E24" s="168">
        <f t="shared" ref="E24:G25" si="2">E25</f>
        <v>42800</v>
      </c>
      <c r="F24" s="168">
        <f t="shared" si="2"/>
        <v>35700</v>
      </c>
      <c r="G24" s="168">
        <f t="shared" si="2"/>
        <v>43000</v>
      </c>
    </row>
    <row r="25" spans="1:7" ht="24" customHeight="1">
      <c r="A25" s="151" t="s">
        <v>400</v>
      </c>
      <c r="B25" s="161" t="s">
        <v>532</v>
      </c>
      <c r="C25" s="161" t="s">
        <v>401</v>
      </c>
      <c r="D25" s="161"/>
      <c r="E25" s="168">
        <f t="shared" si="2"/>
        <v>42800</v>
      </c>
      <c r="F25" s="168">
        <f t="shared" si="2"/>
        <v>35700</v>
      </c>
      <c r="G25" s="168">
        <f t="shared" si="2"/>
        <v>43000</v>
      </c>
    </row>
    <row r="26" spans="1:7" ht="12" customHeight="1">
      <c r="A26" s="151" t="s">
        <v>378</v>
      </c>
      <c r="B26" s="161" t="s">
        <v>532</v>
      </c>
      <c r="C26" s="161" t="s">
        <v>401</v>
      </c>
      <c r="D26" s="163" t="s">
        <v>335</v>
      </c>
      <c r="E26" s="168">
        <v>42800</v>
      </c>
      <c r="F26" s="168">
        <v>35700</v>
      </c>
      <c r="G26" s="168">
        <v>43000</v>
      </c>
    </row>
    <row r="27" spans="1:7" ht="25.5" customHeight="1">
      <c r="A27" s="164" t="s">
        <v>523</v>
      </c>
      <c r="B27" s="161" t="s">
        <v>376</v>
      </c>
      <c r="C27" s="163"/>
      <c r="D27" s="163"/>
      <c r="E27" s="168">
        <f t="shared" ref="E27:G29" si="3">E28</f>
        <v>900</v>
      </c>
      <c r="F27" s="168">
        <f t="shared" si="3"/>
        <v>900</v>
      </c>
      <c r="G27" s="168">
        <f t="shared" si="3"/>
        <v>900</v>
      </c>
    </row>
    <row r="28" spans="1:7" ht="102.75" customHeight="1">
      <c r="A28" s="151" t="s">
        <v>363</v>
      </c>
      <c r="B28" s="161" t="s">
        <v>375</v>
      </c>
      <c r="C28" s="163"/>
      <c r="D28" s="163"/>
      <c r="E28" s="168">
        <f t="shared" si="3"/>
        <v>900</v>
      </c>
      <c r="F28" s="168">
        <f t="shared" si="3"/>
        <v>900</v>
      </c>
      <c r="G28" s="168">
        <f t="shared" si="3"/>
        <v>900</v>
      </c>
    </row>
    <row r="29" spans="1:7" ht="25.5" customHeight="1">
      <c r="A29" s="151" t="s">
        <v>400</v>
      </c>
      <c r="B29" s="161" t="s">
        <v>375</v>
      </c>
      <c r="C29" s="163" t="s">
        <v>401</v>
      </c>
      <c r="D29" s="163"/>
      <c r="E29" s="168">
        <f t="shared" si="3"/>
        <v>900</v>
      </c>
      <c r="F29" s="168">
        <f t="shared" si="3"/>
        <v>900</v>
      </c>
      <c r="G29" s="168">
        <f t="shared" si="3"/>
        <v>900</v>
      </c>
    </row>
    <row r="30" spans="1:7" ht="12" customHeight="1">
      <c r="A30" s="151" t="s">
        <v>378</v>
      </c>
      <c r="B30" s="161" t="s">
        <v>375</v>
      </c>
      <c r="C30" s="163" t="s">
        <v>401</v>
      </c>
      <c r="D30" s="163" t="s">
        <v>335</v>
      </c>
      <c r="E30" s="168">
        <v>900</v>
      </c>
      <c r="F30" s="168">
        <v>900</v>
      </c>
      <c r="G30" s="168">
        <v>900</v>
      </c>
    </row>
    <row r="31" spans="1:7" ht="39" customHeight="1">
      <c r="A31" s="151" t="s">
        <v>509</v>
      </c>
      <c r="B31" s="161" t="s">
        <v>506</v>
      </c>
      <c r="C31" s="161"/>
      <c r="D31" s="163"/>
      <c r="E31" s="168">
        <f>E32</f>
        <v>27000</v>
      </c>
      <c r="F31" s="168">
        <f>F32</f>
        <v>7000</v>
      </c>
      <c r="G31" s="168">
        <f>G32</f>
        <v>7400</v>
      </c>
    </row>
    <row r="32" spans="1:7" ht="28.5" customHeight="1">
      <c r="A32" s="151" t="s">
        <v>513</v>
      </c>
      <c r="B32" s="161" t="s">
        <v>533</v>
      </c>
      <c r="C32" s="163"/>
      <c r="D32" s="163"/>
      <c r="E32" s="168">
        <f>E33+E35</f>
        <v>27000</v>
      </c>
      <c r="F32" s="168">
        <f>F33+F35</f>
        <v>7000</v>
      </c>
      <c r="G32" s="168">
        <f>G33+G35</f>
        <v>7400</v>
      </c>
    </row>
    <row r="33" spans="1:7" ht="26.25" customHeight="1">
      <c r="A33" s="151" t="s">
        <v>400</v>
      </c>
      <c r="B33" s="161" t="s">
        <v>533</v>
      </c>
      <c r="C33" s="163" t="s">
        <v>401</v>
      </c>
      <c r="D33" s="163"/>
      <c r="E33" s="168">
        <f>E34</f>
        <v>21500</v>
      </c>
      <c r="F33" s="168">
        <f>F34</f>
        <v>1000</v>
      </c>
      <c r="G33" s="168">
        <f>G34</f>
        <v>900</v>
      </c>
    </row>
    <row r="34" spans="1:7" ht="12.75" customHeight="1">
      <c r="A34" s="151" t="s">
        <v>378</v>
      </c>
      <c r="B34" s="161" t="s">
        <v>533</v>
      </c>
      <c r="C34" s="163" t="s">
        <v>401</v>
      </c>
      <c r="D34" s="163" t="s">
        <v>335</v>
      </c>
      <c r="E34" s="168">
        <v>21500</v>
      </c>
      <c r="F34" s="168">
        <v>1000</v>
      </c>
      <c r="G34" s="168">
        <v>900</v>
      </c>
    </row>
    <row r="35" spans="1:7" ht="52.5" customHeight="1">
      <c r="A35" s="151" t="s">
        <v>598</v>
      </c>
      <c r="B35" s="161" t="s">
        <v>533</v>
      </c>
      <c r="C35" s="163" t="s">
        <v>382</v>
      </c>
      <c r="D35" s="163"/>
      <c r="E35" s="168">
        <f>E36</f>
        <v>5500</v>
      </c>
      <c r="F35" s="168">
        <f>F36</f>
        <v>6000</v>
      </c>
      <c r="G35" s="168">
        <f>G36</f>
        <v>6500</v>
      </c>
    </row>
    <row r="36" spans="1:7" ht="12.75" customHeight="1">
      <c r="A36" s="151" t="s">
        <v>378</v>
      </c>
      <c r="B36" s="161" t="s">
        <v>533</v>
      </c>
      <c r="C36" s="163" t="s">
        <v>382</v>
      </c>
      <c r="D36" s="163" t="s">
        <v>335</v>
      </c>
      <c r="E36" s="168">
        <v>5500</v>
      </c>
      <c r="F36" s="168">
        <v>6000</v>
      </c>
      <c r="G36" s="168">
        <v>6500</v>
      </c>
    </row>
    <row r="37" spans="1:7" ht="38.25" customHeight="1">
      <c r="A37" s="151" t="s">
        <v>514</v>
      </c>
      <c r="B37" s="161" t="s">
        <v>510</v>
      </c>
      <c r="C37" s="163"/>
      <c r="D37" s="163"/>
      <c r="E37" s="168">
        <f>E38</f>
        <v>800</v>
      </c>
      <c r="F37" s="168">
        <f t="shared" ref="F37:G39" si="4">F38</f>
        <v>800</v>
      </c>
      <c r="G37" s="168">
        <f t="shared" si="4"/>
        <v>600</v>
      </c>
    </row>
    <row r="38" spans="1:7" ht="27.75" customHeight="1">
      <c r="A38" s="151" t="s">
        <v>180</v>
      </c>
      <c r="B38" s="161" t="s">
        <v>534</v>
      </c>
      <c r="C38" s="163"/>
      <c r="D38" s="163"/>
      <c r="E38" s="168">
        <f>E39</f>
        <v>800</v>
      </c>
      <c r="F38" s="168">
        <f t="shared" si="4"/>
        <v>800</v>
      </c>
      <c r="G38" s="168">
        <f t="shared" si="4"/>
        <v>600</v>
      </c>
    </row>
    <row r="39" spans="1:7" ht="26.25" customHeight="1">
      <c r="A39" s="151" t="s">
        <v>400</v>
      </c>
      <c r="B39" s="161" t="s">
        <v>534</v>
      </c>
      <c r="C39" s="163" t="s">
        <v>401</v>
      </c>
      <c r="D39" s="163"/>
      <c r="E39" s="168">
        <f>E40</f>
        <v>800</v>
      </c>
      <c r="F39" s="168">
        <f t="shared" si="4"/>
        <v>800</v>
      </c>
      <c r="G39" s="168">
        <f t="shared" si="4"/>
        <v>600</v>
      </c>
    </row>
    <row r="40" spans="1:7" ht="12.75" customHeight="1">
      <c r="A40" s="151" t="s">
        <v>378</v>
      </c>
      <c r="B40" s="161" t="s">
        <v>534</v>
      </c>
      <c r="C40" s="163" t="s">
        <v>401</v>
      </c>
      <c r="D40" s="163" t="s">
        <v>335</v>
      </c>
      <c r="E40" s="168">
        <v>800</v>
      </c>
      <c r="F40" s="168">
        <v>800</v>
      </c>
      <c r="G40" s="168">
        <v>600</v>
      </c>
    </row>
    <row r="41" spans="1:7" ht="71.25" customHeight="1">
      <c r="A41" s="155" t="s">
        <v>579</v>
      </c>
      <c r="B41" s="156" t="s">
        <v>515</v>
      </c>
      <c r="C41" s="170"/>
      <c r="D41" s="170"/>
      <c r="E41" s="157">
        <f>E42+E45+E48+E51+E54</f>
        <v>8450</v>
      </c>
      <c r="F41" s="157">
        <f>F42+F45+F48+F51+F54</f>
        <v>8500</v>
      </c>
      <c r="G41" s="157">
        <f>G42+G45+G48+G51+G54</f>
        <v>8550</v>
      </c>
    </row>
    <row r="42" spans="1:7" ht="14.25" customHeight="1">
      <c r="A42" s="171" t="s">
        <v>215</v>
      </c>
      <c r="B42" s="161" t="s">
        <v>414</v>
      </c>
      <c r="C42" s="163"/>
      <c r="D42" s="163"/>
      <c r="E42" s="168">
        <f t="shared" ref="E42:G43" si="5">E43</f>
        <v>4900</v>
      </c>
      <c r="F42" s="168">
        <f t="shared" si="5"/>
        <v>4950</v>
      </c>
      <c r="G42" s="168">
        <f t="shared" si="5"/>
        <v>5000</v>
      </c>
    </row>
    <row r="43" spans="1:7" ht="28.5" customHeight="1">
      <c r="A43" s="171" t="s">
        <v>402</v>
      </c>
      <c r="B43" s="161" t="s">
        <v>414</v>
      </c>
      <c r="C43" s="163" t="s">
        <v>403</v>
      </c>
      <c r="D43" s="163"/>
      <c r="E43" s="168">
        <f t="shared" si="5"/>
        <v>4900</v>
      </c>
      <c r="F43" s="168">
        <f t="shared" si="5"/>
        <v>4950</v>
      </c>
      <c r="G43" s="168">
        <f t="shared" si="5"/>
        <v>5000</v>
      </c>
    </row>
    <row r="44" spans="1:7" ht="12.75" customHeight="1">
      <c r="A44" s="164" t="s">
        <v>214</v>
      </c>
      <c r="B44" s="161" t="s">
        <v>414</v>
      </c>
      <c r="C44" s="163" t="s">
        <v>403</v>
      </c>
      <c r="D44" s="163" t="s">
        <v>213</v>
      </c>
      <c r="E44" s="168">
        <v>4900</v>
      </c>
      <c r="F44" s="168">
        <v>4950</v>
      </c>
      <c r="G44" s="168">
        <v>5000</v>
      </c>
    </row>
    <row r="45" spans="1:7" ht="25.5" customHeight="1">
      <c r="A45" s="171" t="s">
        <v>218</v>
      </c>
      <c r="B45" s="161" t="s">
        <v>415</v>
      </c>
      <c r="C45" s="163"/>
      <c r="D45" s="163"/>
      <c r="E45" s="162">
        <f t="shared" ref="E45:G46" si="6">E46</f>
        <v>1190</v>
      </c>
      <c r="F45" s="162">
        <f t="shared" si="6"/>
        <v>1190</v>
      </c>
      <c r="G45" s="162">
        <f t="shared" si="6"/>
        <v>1190</v>
      </c>
    </row>
    <row r="46" spans="1:7">
      <c r="A46" s="164" t="s">
        <v>404</v>
      </c>
      <c r="B46" s="161" t="s">
        <v>415</v>
      </c>
      <c r="C46" s="161" t="s">
        <v>405</v>
      </c>
      <c r="D46" s="161"/>
      <c r="E46" s="162">
        <f t="shared" si="6"/>
        <v>1190</v>
      </c>
      <c r="F46" s="162">
        <f t="shared" si="6"/>
        <v>1190</v>
      </c>
      <c r="G46" s="162">
        <f t="shared" si="6"/>
        <v>1190</v>
      </c>
    </row>
    <row r="47" spans="1:7" ht="12.75" customHeight="1">
      <c r="A47" s="164" t="s">
        <v>64</v>
      </c>
      <c r="B47" s="161" t="s">
        <v>415</v>
      </c>
      <c r="C47" s="161" t="s">
        <v>405</v>
      </c>
      <c r="D47" s="161" t="s">
        <v>193</v>
      </c>
      <c r="E47" s="162">
        <v>1190</v>
      </c>
      <c r="F47" s="162">
        <v>1190</v>
      </c>
      <c r="G47" s="162">
        <v>1190</v>
      </c>
    </row>
    <row r="48" spans="1:7" ht="27.75" customHeight="1">
      <c r="A48" s="151" t="s">
        <v>242</v>
      </c>
      <c r="B48" s="161" t="s">
        <v>416</v>
      </c>
      <c r="C48" s="163"/>
      <c r="D48" s="156"/>
      <c r="E48" s="162">
        <f t="shared" ref="E48:G49" si="7">E49</f>
        <v>2100</v>
      </c>
      <c r="F48" s="162">
        <f t="shared" si="7"/>
        <v>2100</v>
      </c>
      <c r="G48" s="162">
        <f t="shared" si="7"/>
        <v>2100</v>
      </c>
    </row>
    <row r="49" spans="1:7" ht="26.25">
      <c r="A49" s="151" t="s">
        <v>400</v>
      </c>
      <c r="B49" s="161" t="s">
        <v>416</v>
      </c>
      <c r="C49" s="163" t="s">
        <v>401</v>
      </c>
      <c r="D49" s="163"/>
      <c r="E49" s="168">
        <f t="shared" si="7"/>
        <v>2100</v>
      </c>
      <c r="F49" s="168">
        <f t="shared" si="7"/>
        <v>2100</v>
      </c>
      <c r="G49" s="168">
        <f t="shared" si="7"/>
        <v>2100</v>
      </c>
    </row>
    <row r="50" spans="1:7">
      <c r="A50" s="164" t="s">
        <v>214</v>
      </c>
      <c r="B50" s="161" t="s">
        <v>416</v>
      </c>
      <c r="C50" s="163" t="s">
        <v>401</v>
      </c>
      <c r="D50" s="163" t="s">
        <v>213</v>
      </c>
      <c r="E50" s="168">
        <v>2100</v>
      </c>
      <c r="F50" s="168">
        <v>2100</v>
      </c>
      <c r="G50" s="168">
        <v>2100</v>
      </c>
    </row>
    <row r="51" spans="1:7" ht="65.650000000000006">
      <c r="A51" s="151" t="s">
        <v>244</v>
      </c>
      <c r="B51" s="161" t="s">
        <v>516</v>
      </c>
      <c r="C51" s="156"/>
      <c r="D51" s="156"/>
      <c r="E51" s="162">
        <f t="shared" ref="E51:G52" si="8">E52</f>
        <v>50</v>
      </c>
      <c r="F51" s="162">
        <f t="shared" si="8"/>
        <v>50</v>
      </c>
      <c r="G51" s="162">
        <f t="shared" si="8"/>
        <v>50</v>
      </c>
    </row>
    <row r="52" spans="1:7" ht="48" customHeight="1">
      <c r="A52" s="151" t="s">
        <v>438</v>
      </c>
      <c r="B52" s="161" t="s">
        <v>516</v>
      </c>
      <c r="C52" s="163" t="s">
        <v>382</v>
      </c>
      <c r="D52" s="163"/>
      <c r="E52" s="168">
        <f t="shared" si="8"/>
        <v>50</v>
      </c>
      <c r="F52" s="168">
        <f t="shared" si="8"/>
        <v>50</v>
      </c>
      <c r="G52" s="168">
        <f t="shared" si="8"/>
        <v>50</v>
      </c>
    </row>
    <row r="53" spans="1:7">
      <c r="A53" s="164" t="s">
        <v>110</v>
      </c>
      <c r="B53" s="161" t="s">
        <v>516</v>
      </c>
      <c r="C53" s="163" t="s">
        <v>382</v>
      </c>
      <c r="D53" s="163" t="s">
        <v>109</v>
      </c>
      <c r="E53" s="168">
        <v>50</v>
      </c>
      <c r="F53" s="168">
        <v>50</v>
      </c>
      <c r="G53" s="168">
        <v>50</v>
      </c>
    </row>
    <row r="54" spans="1:7" ht="26.25">
      <c r="A54" s="164" t="s">
        <v>230</v>
      </c>
      <c r="B54" s="161" t="s">
        <v>241</v>
      </c>
      <c r="C54" s="163"/>
      <c r="D54" s="163"/>
      <c r="E54" s="168">
        <f t="shared" ref="E54:G55" si="9">E55</f>
        <v>210</v>
      </c>
      <c r="F54" s="168">
        <f t="shared" si="9"/>
        <v>210</v>
      </c>
      <c r="G54" s="168">
        <f t="shared" si="9"/>
        <v>210</v>
      </c>
    </row>
    <row r="55" spans="1:7" ht="26.25">
      <c r="A55" s="151" t="s">
        <v>400</v>
      </c>
      <c r="B55" s="161" t="s">
        <v>241</v>
      </c>
      <c r="C55" s="163" t="s">
        <v>401</v>
      </c>
      <c r="D55" s="163"/>
      <c r="E55" s="168">
        <f t="shared" si="9"/>
        <v>210</v>
      </c>
      <c r="F55" s="168">
        <f t="shared" si="9"/>
        <v>210</v>
      </c>
      <c r="G55" s="168">
        <f t="shared" si="9"/>
        <v>210</v>
      </c>
    </row>
    <row r="56" spans="1:7">
      <c r="A56" s="164" t="s">
        <v>214</v>
      </c>
      <c r="B56" s="161" t="s">
        <v>241</v>
      </c>
      <c r="C56" s="163" t="s">
        <v>401</v>
      </c>
      <c r="D56" s="163" t="s">
        <v>213</v>
      </c>
      <c r="E56" s="168">
        <v>210</v>
      </c>
      <c r="F56" s="168">
        <v>210</v>
      </c>
      <c r="G56" s="168">
        <v>210</v>
      </c>
    </row>
    <row r="57" spans="1:7" ht="63.75">
      <c r="A57" s="169" t="s">
        <v>580</v>
      </c>
      <c r="B57" s="156" t="s">
        <v>245</v>
      </c>
      <c r="C57" s="156"/>
      <c r="D57" s="156"/>
      <c r="E57" s="157">
        <f t="shared" ref="E57:G59" si="10">E58</f>
        <v>6470</v>
      </c>
      <c r="F57" s="157">
        <f t="shared" si="10"/>
        <v>2470</v>
      </c>
      <c r="G57" s="157">
        <f t="shared" si="10"/>
        <v>6370</v>
      </c>
    </row>
    <row r="58" spans="1:7" ht="26.25">
      <c r="A58" s="164" t="s">
        <v>246</v>
      </c>
      <c r="B58" s="161" t="s">
        <v>417</v>
      </c>
      <c r="C58" s="163"/>
      <c r="D58" s="163"/>
      <c r="E58" s="168">
        <f t="shared" si="10"/>
        <v>6470</v>
      </c>
      <c r="F58" s="168">
        <f t="shared" si="10"/>
        <v>2470</v>
      </c>
      <c r="G58" s="168">
        <f t="shared" si="10"/>
        <v>6370</v>
      </c>
    </row>
    <row r="59" spans="1:7" ht="26.25">
      <c r="A59" s="151" t="s">
        <v>400</v>
      </c>
      <c r="B59" s="161" t="s">
        <v>417</v>
      </c>
      <c r="C59" s="163" t="s">
        <v>401</v>
      </c>
      <c r="D59" s="163"/>
      <c r="E59" s="168">
        <f t="shared" si="10"/>
        <v>6470</v>
      </c>
      <c r="F59" s="168">
        <f t="shared" si="10"/>
        <v>2470</v>
      </c>
      <c r="G59" s="168">
        <f t="shared" si="10"/>
        <v>6370</v>
      </c>
    </row>
    <row r="60" spans="1:7">
      <c r="A60" s="151" t="s">
        <v>228</v>
      </c>
      <c r="B60" s="161" t="s">
        <v>417</v>
      </c>
      <c r="C60" s="163" t="s">
        <v>401</v>
      </c>
      <c r="D60" s="163" t="s">
        <v>229</v>
      </c>
      <c r="E60" s="168">
        <v>6470</v>
      </c>
      <c r="F60" s="168">
        <v>2470</v>
      </c>
      <c r="G60" s="168">
        <v>6370</v>
      </c>
    </row>
    <row r="61" spans="1:7" ht="69.75" customHeight="1">
      <c r="A61" s="155" t="s">
        <v>581</v>
      </c>
      <c r="B61" s="156" t="s">
        <v>315</v>
      </c>
      <c r="C61" s="156"/>
      <c r="D61" s="156"/>
      <c r="E61" s="157">
        <f>E62+E65</f>
        <v>52150</v>
      </c>
      <c r="F61" s="157">
        <f>F62+F65</f>
        <v>25300</v>
      </c>
      <c r="G61" s="157">
        <f>G62+G65</f>
        <v>24500</v>
      </c>
    </row>
    <row r="62" spans="1:7" ht="28.5" customHeight="1">
      <c r="A62" s="151" t="s">
        <v>247</v>
      </c>
      <c r="B62" s="161" t="s">
        <v>418</v>
      </c>
      <c r="C62" s="156"/>
      <c r="D62" s="156"/>
      <c r="E62" s="162">
        <f t="shared" ref="E62:G63" si="11">E63</f>
        <v>44600</v>
      </c>
      <c r="F62" s="162">
        <f t="shared" si="11"/>
        <v>21750</v>
      </c>
      <c r="G62" s="162">
        <f t="shared" si="11"/>
        <v>20950</v>
      </c>
    </row>
    <row r="63" spans="1:7" ht="26.25">
      <c r="A63" s="151" t="s">
        <v>400</v>
      </c>
      <c r="B63" s="161" t="s">
        <v>418</v>
      </c>
      <c r="C63" s="163" t="s">
        <v>401</v>
      </c>
      <c r="D63" s="163"/>
      <c r="E63" s="168">
        <f t="shared" si="11"/>
        <v>44600</v>
      </c>
      <c r="F63" s="168">
        <f t="shared" si="11"/>
        <v>21750</v>
      </c>
      <c r="G63" s="168">
        <f t="shared" si="11"/>
        <v>20950</v>
      </c>
    </row>
    <row r="64" spans="1:7">
      <c r="A64" s="164" t="s">
        <v>111</v>
      </c>
      <c r="B64" s="161" t="s">
        <v>418</v>
      </c>
      <c r="C64" s="163" t="s">
        <v>401</v>
      </c>
      <c r="D64" s="163" t="s">
        <v>113</v>
      </c>
      <c r="E64" s="168">
        <v>44600</v>
      </c>
      <c r="F64" s="168">
        <v>21750</v>
      </c>
      <c r="G64" s="168">
        <v>20950</v>
      </c>
    </row>
    <row r="65" spans="1:8" ht="26.25">
      <c r="A65" s="164" t="s">
        <v>26</v>
      </c>
      <c r="B65" s="161" t="s">
        <v>419</v>
      </c>
      <c r="C65" s="163"/>
      <c r="D65" s="163"/>
      <c r="E65" s="168">
        <f>E66+E68</f>
        <v>7550</v>
      </c>
      <c r="F65" s="168">
        <f>F66+F68</f>
        <v>3550</v>
      </c>
      <c r="G65" s="168">
        <f>G66+G68</f>
        <v>3550</v>
      </c>
    </row>
    <row r="66" spans="1:8" ht="26.25">
      <c r="A66" s="151" t="s">
        <v>400</v>
      </c>
      <c r="B66" s="161" t="s">
        <v>419</v>
      </c>
      <c r="C66" s="163" t="s">
        <v>401</v>
      </c>
      <c r="D66" s="163"/>
      <c r="E66" s="168">
        <f>E67</f>
        <v>2550</v>
      </c>
      <c r="F66" s="168">
        <f>F67</f>
        <v>2050</v>
      </c>
      <c r="G66" s="168">
        <f>G67</f>
        <v>2050</v>
      </c>
    </row>
    <row r="67" spans="1:8">
      <c r="A67" s="164" t="s">
        <v>71</v>
      </c>
      <c r="B67" s="161" t="s">
        <v>419</v>
      </c>
      <c r="C67" s="163" t="s">
        <v>401</v>
      </c>
      <c r="D67" s="163" t="s">
        <v>115</v>
      </c>
      <c r="E67" s="168">
        <v>2550</v>
      </c>
      <c r="F67" s="168">
        <v>2050</v>
      </c>
      <c r="G67" s="168">
        <v>2050</v>
      </c>
    </row>
    <row r="68" spans="1:8">
      <c r="A68" s="164" t="s">
        <v>117</v>
      </c>
      <c r="B68" s="161" t="s">
        <v>419</v>
      </c>
      <c r="C68" s="163" t="s">
        <v>189</v>
      </c>
      <c r="D68" s="163"/>
      <c r="E68" s="168">
        <f>E69</f>
        <v>5000</v>
      </c>
      <c r="F68" s="168">
        <f>F69</f>
        <v>1500</v>
      </c>
      <c r="G68" s="168">
        <f>G69</f>
        <v>1500</v>
      </c>
    </row>
    <row r="69" spans="1:8">
      <c r="A69" s="164" t="s">
        <v>71</v>
      </c>
      <c r="B69" s="161" t="s">
        <v>419</v>
      </c>
      <c r="C69" s="163" t="s">
        <v>189</v>
      </c>
      <c r="D69" s="163" t="s">
        <v>115</v>
      </c>
      <c r="E69" s="168">
        <v>5000</v>
      </c>
      <c r="F69" s="168">
        <v>1500</v>
      </c>
      <c r="G69" s="168">
        <v>1500</v>
      </c>
    </row>
    <row r="70" spans="1:8" ht="80.25" customHeight="1">
      <c r="A70" s="155" t="s">
        <v>583</v>
      </c>
      <c r="B70" s="156" t="s">
        <v>317</v>
      </c>
      <c r="C70" s="163"/>
      <c r="D70" s="163"/>
      <c r="E70" s="157">
        <f>E71+E75</f>
        <v>109900</v>
      </c>
      <c r="F70" s="157">
        <f>F71+F75</f>
        <v>55100</v>
      </c>
      <c r="G70" s="157">
        <f>G71+G75</f>
        <v>55100</v>
      </c>
    </row>
    <row r="71" spans="1:8" ht="26.25" customHeight="1">
      <c r="A71" s="172" t="s">
        <v>316</v>
      </c>
      <c r="B71" s="161" t="s">
        <v>318</v>
      </c>
      <c r="C71" s="161"/>
      <c r="D71" s="161"/>
      <c r="E71" s="162">
        <f>E72</f>
        <v>61800</v>
      </c>
      <c r="F71" s="162">
        <f t="shared" ref="F71:G73" si="12">F72</f>
        <v>20000</v>
      </c>
      <c r="G71" s="162">
        <f t="shared" si="12"/>
        <v>10000</v>
      </c>
      <c r="H71" s="191"/>
    </row>
    <row r="72" spans="1:8" ht="15" customHeight="1">
      <c r="A72" s="164" t="s">
        <v>319</v>
      </c>
      <c r="B72" s="161" t="s">
        <v>420</v>
      </c>
      <c r="C72" s="163"/>
      <c r="D72" s="163"/>
      <c r="E72" s="168">
        <f>E73</f>
        <v>61800</v>
      </c>
      <c r="F72" s="168">
        <f t="shared" si="12"/>
        <v>20000</v>
      </c>
      <c r="G72" s="168">
        <f t="shared" si="12"/>
        <v>10000</v>
      </c>
      <c r="H72" s="191"/>
    </row>
    <row r="73" spans="1:8">
      <c r="A73" s="164" t="s">
        <v>117</v>
      </c>
      <c r="B73" s="161" t="s">
        <v>420</v>
      </c>
      <c r="C73" s="161" t="s">
        <v>189</v>
      </c>
      <c r="D73" s="161"/>
      <c r="E73" s="162">
        <f>E74</f>
        <v>61800</v>
      </c>
      <c r="F73" s="162">
        <f t="shared" si="12"/>
        <v>20000</v>
      </c>
      <c r="G73" s="162">
        <f t="shared" si="12"/>
        <v>10000</v>
      </c>
      <c r="H73" s="191"/>
    </row>
    <row r="74" spans="1:8">
      <c r="A74" s="164" t="s">
        <v>47</v>
      </c>
      <c r="B74" s="161" t="s">
        <v>420</v>
      </c>
      <c r="C74" s="161" t="s">
        <v>189</v>
      </c>
      <c r="D74" s="161" t="s">
        <v>114</v>
      </c>
      <c r="E74" s="162">
        <v>61800</v>
      </c>
      <c r="F74" s="162">
        <v>20000</v>
      </c>
      <c r="G74" s="162">
        <v>10000</v>
      </c>
      <c r="H74" s="191"/>
    </row>
    <row r="75" spans="1:8" ht="26.25">
      <c r="A75" s="172" t="s">
        <v>320</v>
      </c>
      <c r="B75" s="161" t="s">
        <v>321</v>
      </c>
      <c r="C75" s="161"/>
      <c r="D75" s="161"/>
      <c r="E75" s="162">
        <f>E76</f>
        <v>48100</v>
      </c>
      <c r="F75" s="162">
        <f t="shared" ref="F75:G77" si="13">F76</f>
        <v>35100</v>
      </c>
      <c r="G75" s="162">
        <f t="shared" si="13"/>
        <v>45100</v>
      </c>
      <c r="H75" s="191"/>
    </row>
    <row r="76" spans="1:8" ht="26.25">
      <c r="A76" s="164" t="s">
        <v>322</v>
      </c>
      <c r="B76" s="161" t="s">
        <v>421</v>
      </c>
      <c r="C76" s="163"/>
      <c r="D76" s="173"/>
      <c r="E76" s="162">
        <f>E77</f>
        <v>48100</v>
      </c>
      <c r="F76" s="162">
        <f t="shared" si="13"/>
        <v>35100</v>
      </c>
      <c r="G76" s="162">
        <f t="shared" si="13"/>
        <v>45100</v>
      </c>
      <c r="H76" s="191"/>
    </row>
    <row r="77" spans="1:8" ht="26.25">
      <c r="A77" s="151" t="s">
        <v>400</v>
      </c>
      <c r="B77" s="161" t="s">
        <v>421</v>
      </c>
      <c r="C77" s="163" t="s">
        <v>401</v>
      </c>
      <c r="D77" s="173"/>
      <c r="E77" s="162">
        <f>E78</f>
        <v>48100</v>
      </c>
      <c r="F77" s="162">
        <f t="shared" si="13"/>
        <v>35100</v>
      </c>
      <c r="G77" s="162">
        <f t="shared" si="13"/>
        <v>45100</v>
      </c>
      <c r="H77" s="191"/>
    </row>
    <row r="78" spans="1:8">
      <c r="A78" s="164" t="s">
        <v>47</v>
      </c>
      <c r="B78" s="161" t="s">
        <v>421</v>
      </c>
      <c r="C78" s="163" t="s">
        <v>401</v>
      </c>
      <c r="D78" s="161" t="s">
        <v>114</v>
      </c>
      <c r="E78" s="162">
        <v>48100</v>
      </c>
      <c r="F78" s="162">
        <v>35100</v>
      </c>
      <c r="G78" s="162">
        <v>45100</v>
      </c>
      <c r="H78" s="191"/>
    </row>
    <row r="79" spans="1:8" ht="55.5" customHeight="1">
      <c r="A79" s="155" t="s">
        <v>584</v>
      </c>
      <c r="B79" s="156" t="s">
        <v>323</v>
      </c>
      <c r="C79" s="163"/>
      <c r="D79" s="161"/>
      <c r="E79" s="157">
        <f>E80</f>
        <v>3575</v>
      </c>
      <c r="F79" s="157">
        <f>F80</f>
        <v>12075</v>
      </c>
      <c r="G79" s="157">
        <f>G80</f>
        <v>2475</v>
      </c>
      <c r="H79" s="191"/>
    </row>
    <row r="80" spans="1:8" ht="39.4">
      <c r="A80" s="164" t="s">
        <v>498</v>
      </c>
      <c r="B80" s="161" t="s">
        <v>243</v>
      </c>
      <c r="C80" s="163"/>
      <c r="D80" s="161"/>
      <c r="E80" s="162">
        <f>E81+E83</f>
        <v>3575</v>
      </c>
      <c r="F80" s="162">
        <f>F81+F83</f>
        <v>12075</v>
      </c>
      <c r="G80" s="162">
        <f>G81+G83</f>
        <v>2475</v>
      </c>
      <c r="H80" s="191"/>
    </row>
    <row r="81" spans="1:8" ht="26.25">
      <c r="A81" s="151" t="s">
        <v>400</v>
      </c>
      <c r="B81" s="161" t="s">
        <v>243</v>
      </c>
      <c r="C81" s="163" t="s">
        <v>401</v>
      </c>
      <c r="D81" s="163"/>
      <c r="E81" s="162">
        <f>E82</f>
        <v>1575</v>
      </c>
      <c r="F81" s="162">
        <f>F82</f>
        <v>2075</v>
      </c>
      <c r="G81" s="162">
        <f>G82</f>
        <v>2475</v>
      </c>
      <c r="H81" s="191"/>
    </row>
    <row r="82" spans="1:8" ht="12.75" customHeight="1">
      <c r="A82" s="164" t="s">
        <v>47</v>
      </c>
      <c r="B82" s="161" t="s">
        <v>243</v>
      </c>
      <c r="C82" s="163" t="s">
        <v>401</v>
      </c>
      <c r="D82" s="163" t="s">
        <v>114</v>
      </c>
      <c r="E82" s="162">
        <v>1575</v>
      </c>
      <c r="F82" s="162">
        <v>2075</v>
      </c>
      <c r="G82" s="162">
        <v>2475</v>
      </c>
      <c r="H82" s="191"/>
    </row>
    <row r="83" spans="1:8" ht="12.75" customHeight="1">
      <c r="A83" s="164" t="s">
        <v>117</v>
      </c>
      <c r="B83" s="161" t="s">
        <v>243</v>
      </c>
      <c r="C83" s="163" t="s">
        <v>189</v>
      </c>
      <c r="D83" s="163"/>
      <c r="E83" s="162">
        <f>E84</f>
        <v>2000</v>
      </c>
      <c r="F83" s="162">
        <f>F84</f>
        <v>10000</v>
      </c>
      <c r="G83" s="162">
        <f>G84</f>
        <v>0</v>
      </c>
      <c r="H83" s="191"/>
    </row>
    <row r="84" spans="1:8" ht="12.75" customHeight="1">
      <c r="A84" s="164" t="s">
        <v>47</v>
      </c>
      <c r="B84" s="161" t="s">
        <v>243</v>
      </c>
      <c r="C84" s="163" t="s">
        <v>189</v>
      </c>
      <c r="D84" s="163" t="s">
        <v>114</v>
      </c>
      <c r="E84" s="162">
        <v>2000</v>
      </c>
      <c r="F84" s="162">
        <v>10000</v>
      </c>
      <c r="G84" s="162">
        <v>0</v>
      </c>
      <c r="H84" s="191"/>
    </row>
    <row r="85" spans="1:8" ht="67.5" customHeight="1">
      <c r="A85" s="155" t="s">
        <v>585</v>
      </c>
      <c r="B85" s="156" t="s">
        <v>118</v>
      </c>
      <c r="C85" s="173"/>
      <c r="D85" s="156"/>
      <c r="E85" s="157">
        <f>E86+E95+E99+E103</f>
        <v>126085.4</v>
      </c>
      <c r="F85" s="157">
        <f>F86+F95+F99+F103</f>
        <v>101270</v>
      </c>
      <c r="G85" s="157">
        <f>G86+G95+G99+G103</f>
        <v>96160</v>
      </c>
    </row>
    <row r="86" spans="1:8" ht="69.75" customHeight="1">
      <c r="A86" s="158" t="s">
        <v>586</v>
      </c>
      <c r="B86" s="174" t="s">
        <v>119</v>
      </c>
      <c r="C86" s="159"/>
      <c r="D86" s="159"/>
      <c r="E86" s="160">
        <f>E87+E91</f>
        <v>6900</v>
      </c>
      <c r="F86" s="160">
        <f>F87+F91</f>
        <v>5800</v>
      </c>
      <c r="G86" s="160">
        <f>G87+G91</f>
        <v>7200</v>
      </c>
    </row>
    <row r="87" spans="1:8" ht="26.25">
      <c r="A87" s="151" t="s">
        <v>120</v>
      </c>
      <c r="B87" s="161" t="s">
        <v>27</v>
      </c>
      <c r="C87" s="163"/>
      <c r="D87" s="163"/>
      <c r="E87" s="162">
        <f>E88</f>
        <v>4900</v>
      </c>
      <c r="F87" s="162">
        <f t="shared" ref="F87:G89" si="14">F88</f>
        <v>5200</v>
      </c>
      <c r="G87" s="162">
        <f t="shared" si="14"/>
        <v>6600</v>
      </c>
    </row>
    <row r="88" spans="1:8" ht="26.25">
      <c r="A88" s="151" t="s">
        <v>122</v>
      </c>
      <c r="B88" s="161" t="s">
        <v>74</v>
      </c>
      <c r="C88" s="163"/>
      <c r="D88" s="163"/>
      <c r="E88" s="162">
        <f>E89</f>
        <v>4900</v>
      </c>
      <c r="F88" s="162">
        <f t="shared" si="14"/>
        <v>5200</v>
      </c>
      <c r="G88" s="162">
        <f t="shared" si="14"/>
        <v>6600</v>
      </c>
    </row>
    <row r="89" spans="1:8" ht="26.25">
      <c r="A89" s="151" t="s">
        <v>400</v>
      </c>
      <c r="B89" s="161" t="s">
        <v>74</v>
      </c>
      <c r="C89" s="163" t="s">
        <v>401</v>
      </c>
      <c r="D89" s="163"/>
      <c r="E89" s="162">
        <f>E90</f>
        <v>4900</v>
      </c>
      <c r="F89" s="162">
        <f t="shared" si="14"/>
        <v>5200</v>
      </c>
      <c r="G89" s="162">
        <f t="shared" si="14"/>
        <v>6600</v>
      </c>
    </row>
    <row r="90" spans="1:8">
      <c r="A90" s="151" t="s">
        <v>71</v>
      </c>
      <c r="B90" s="161" t="s">
        <v>74</v>
      </c>
      <c r="C90" s="163" t="s">
        <v>401</v>
      </c>
      <c r="D90" s="163" t="s">
        <v>115</v>
      </c>
      <c r="E90" s="162">
        <v>4900</v>
      </c>
      <c r="F90" s="162">
        <v>5200</v>
      </c>
      <c r="G90" s="162">
        <v>6600</v>
      </c>
    </row>
    <row r="91" spans="1:8" ht="47.25" customHeight="1">
      <c r="A91" s="151" t="s">
        <v>514</v>
      </c>
      <c r="B91" s="161" t="s">
        <v>121</v>
      </c>
      <c r="C91" s="163"/>
      <c r="D91" s="163"/>
      <c r="E91" s="162">
        <f>E92</f>
        <v>2000</v>
      </c>
      <c r="F91" s="162">
        <f t="shared" ref="F91:G93" si="15">F92</f>
        <v>600</v>
      </c>
      <c r="G91" s="162">
        <f t="shared" si="15"/>
        <v>600</v>
      </c>
    </row>
    <row r="92" spans="1:8">
      <c r="A92" s="151" t="s">
        <v>123</v>
      </c>
      <c r="B92" s="161" t="s">
        <v>75</v>
      </c>
      <c r="C92" s="163"/>
      <c r="D92" s="163"/>
      <c r="E92" s="162">
        <f>E93</f>
        <v>2000</v>
      </c>
      <c r="F92" s="162">
        <f t="shared" si="15"/>
        <v>600</v>
      </c>
      <c r="G92" s="162">
        <f t="shared" si="15"/>
        <v>600</v>
      </c>
    </row>
    <row r="93" spans="1:8" ht="26.25">
      <c r="A93" s="151" t="s">
        <v>400</v>
      </c>
      <c r="B93" s="161" t="s">
        <v>75</v>
      </c>
      <c r="C93" s="163" t="s">
        <v>401</v>
      </c>
      <c r="D93" s="163"/>
      <c r="E93" s="162">
        <f>E94</f>
        <v>2000</v>
      </c>
      <c r="F93" s="162">
        <f t="shared" si="15"/>
        <v>600</v>
      </c>
      <c r="G93" s="162">
        <f t="shared" si="15"/>
        <v>600</v>
      </c>
    </row>
    <row r="94" spans="1:8">
      <c r="A94" s="151" t="s">
        <v>71</v>
      </c>
      <c r="B94" s="161" t="s">
        <v>75</v>
      </c>
      <c r="C94" s="163" t="s">
        <v>401</v>
      </c>
      <c r="D94" s="163" t="s">
        <v>115</v>
      </c>
      <c r="E94" s="162">
        <v>2000</v>
      </c>
      <c r="F94" s="162">
        <v>600</v>
      </c>
      <c r="G94" s="162">
        <v>600</v>
      </c>
    </row>
    <row r="95" spans="1:8" s="30" customFormat="1" ht="70.5" customHeight="1">
      <c r="A95" s="158" t="s">
        <v>587</v>
      </c>
      <c r="B95" s="174" t="s">
        <v>124</v>
      </c>
      <c r="C95" s="159"/>
      <c r="D95" s="159"/>
      <c r="E95" s="160">
        <f t="shared" ref="E95:G97" si="16">E96</f>
        <v>5713</v>
      </c>
      <c r="F95" s="160">
        <f t="shared" si="16"/>
        <v>5800</v>
      </c>
      <c r="G95" s="160">
        <f t="shared" si="16"/>
        <v>5600</v>
      </c>
    </row>
    <row r="96" spans="1:8" ht="12.75" customHeight="1">
      <c r="A96" s="151" t="s">
        <v>125</v>
      </c>
      <c r="B96" s="161" t="s">
        <v>76</v>
      </c>
      <c r="C96" s="163"/>
      <c r="D96" s="161"/>
      <c r="E96" s="162">
        <f t="shared" si="16"/>
        <v>5713</v>
      </c>
      <c r="F96" s="162">
        <f t="shared" si="16"/>
        <v>5800</v>
      </c>
      <c r="G96" s="162">
        <f t="shared" si="16"/>
        <v>5600</v>
      </c>
    </row>
    <row r="97" spans="1:7" ht="24" customHeight="1">
      <c r="A97" s="151" t="s">
        <v>400</v>
      </c>
      <c r="B97" s="161" t="s">
        <v>76</v>
      </c>
      <c r="C97" s="163" t="s">
        <v>401</v>
      </c>
      <c r="D97" s="163"/>
      <c r="E97" s="162">
        <f t="shared" si="16"/>
        <v>5713</v>
      </c>
      <c r="F97" s="162">
        <f t="shared" si="16"/>
        <v>5800</v>
      </c>
      <c r="G97" s="162">
        <f t="shared" si="16"/>
        <v>5600</v>
      </c>
    </row>
    <row r="98" spans="1:7" ht="12" customHeight="1">
      <c r="A98" s="151" t="s">
        <v>71</v>
      </c>
      <c r="B98" s="161" t="s">
        <v>76</v>
      </c>
      <c r="C98" s="163" t="s">
        <v>401</v>
      </c>
      <c r="D98" s="163" t="s">
        <v>115</v>
      </c>
      <c r="E98" s="162">
        <v>5713</v>
      </c>
      <c r="F98" s="162">
        <v>5800</v>
      </c>
      <c r="G98" s="162">
        <v>5600</v>
      </c>
    </row>
    <row r="99" spans="1:7" ht="76.5">
      <c r="A99" s="158" t="s">
        <v>588</v>
      </c>
      <c r="B99" s="174" t="s">
        <v>127</v>
      </c>
      <c r="C99" s="159"/>
      <c r="D99" s="174"/>
      <c r="E99" s="160">
        <f t="shared" ref="E99:G101" si="17">E100</f>
        <v>800</v>
      </c>
      <c r="F99" s="160">
        <f t="shared" si="17"/>
        <v>840</v>
      </c>
      <c r="G99" s="160">
        <f t="shared" si="17"/>
        <v>880</v>
      </c>
    </row>
    <row r="100" spans="1:7" ht="26.25">
      <c r="A100" s="151" t="s">
        <v>126</v>
      </c>
      <c r="B100" s="161" t="s">
        <v>77</v>
      </c>
      <c r="C100" s="163"/>
      <c r="D100" s="161"/>
      <c r="E100" s="162">
        <f t="shared" si="17"/>
        <v>800</v>
      </c>
      <c r="F100" s="162">
        <f t="shared" si="17"/>
        <v>840</v>
      </c>
      <c r="G100" s="162">
        <f t="shared" si="17"/>
        <v>880</v>
      </c>
    </row>
    <row r="101" spans="1:7">
      <c r="A101" s="151" t="s">
        <v>170</v>
      </c>
      <c r="B101" s="161" t="s">
        <v>77</v>
      </c>
      <c r="C101" s="163" t="s">
        <v>171</v>
      </c>
      <c r="D101" s="161"/>
      <c r="E101" s="162">
        <f t="shared" si="17"/>
        <v>800</v>
      </c>
      <c r="F101" s="162">
        <f t="shared" si="17"/>
        <v>840</v>
      </c>
      <c r="G101" s="162">
        <f t="shared" si="17"/>
        <v>880</v>
      </c>
    </row>
    <row r="102" spans="1:7" ht="12" customHeight="1">
      <c r="A102" s="151" t="s">
        <v>71</v>
      </c>
      <c r="B102" s="161" t="s">
        <v>77</v>
      </c>
      <c r="C102" s="163" t="s">
        <v>171</v>
      </c>
      <c r="D102" s="163" t="s">
        <v>115</v>
      </c>
      <c r="E102" s="162">
        <v>800</v>
      </c>
      <c r="F102" s="162">
        <v>840</v>
      </c>
      <c r="G102" s="162">
        <v>880</v>
      </c>
    </row>
    <row r="103" spans="1:7" ht="86.25" customHeight="1">
      <c r="A103" s="158" t="s">
        <v>589</v>
      </c>
      <c r="B103" s="174" t="s">
        <v>128</v>
      </c>
      <c r="C103" s="159"/>
      <c r="D103" s="159"/>
      <c r="E103" s="160">
        <f>E104+E108</f>
        <v>112672.4</v>
      </c>
      <c r="F103" s="160">
        <f t="shared" ref="F103:G106" si="18">F104</f>
        <v>88830</v>
      </c>
      <c r="G103" s="160">
        <f t="shared" si="18"/>
        <v>82480</v>
      </c>
    </row>
    <row r="104" spans="1:7" ht="27.75" customHeight="1">
      <c r="A104" s="151" t="s">
        <v>496</v>
      </c>
      <c r="B104" s="161">
        <v>1140100000</v>
      </c>
      <c r="C104" s="151"/>
      <c r="D104" s="151"/>
      <c r="E104" s="162">
        <f>E105</f>
        <v>110370</v>
      </c>
      <c r="F104" s="162">
        <f t="shared" si="18"/>
        <v>88830</v>
      </c>
      <c r="G104" s="162">
        <f t="shared" si="18"/>
        <v>82480</v>
      </c>
    </row>
    <row r="105" spans="1:7" ht="13.5" customHeight="1">
      <c r="A105" s="151" t="s">
        <v>129</v>
      </c>
      <c r="B105" s="161" t="s">
        <v>84</v>
      </c>
      <c r="C105" s="163"/>
      <c r="D105" s="161"/>
      <c r="E105" s="162">
        <f>E106</f>
        <v>110370</v>
      </c>
      <c r="F105" s="162">
        <f t="shared" si="18"/>
        <v>88830</v>
      </c>
      <c r="G105" s="162">
        <f t="shared" si="18"/>
        <v>82480</v>
      </c>
    </row>
    <row r="106" spans="1:7" ht="29.25" customHeight="1">
      <c r="A106" s="151" t="s">
        <v>400</v>
      </c>
      <c r="B106" s="161" t="s">
        <v>84</v>
      </c>
      <c r="C106" s="163" t="s">
        <v>401</v>
      </c>
      <c r="D106" s="161"/>
      <c r="E106" s="162">
        <f>E107</f>
        <v>110370</v>
      </c>
      <c r="F106" s="162">
        <f t="shared" si="18"/>
        <v>88830</v>
      </c>
      <c r="G106" s="162">
        <f t="shared" si="18"/>
        <v>82480</v>
      </c>
    </row>
    <row r="107" spans="1:7" ht="12.75" customHeight="1">
      <c r="A107" s="151" t="s">
        <v>71</v>
      </c>
      <c r="B107" s="161" t="s">
        <v>84</v>
      </c>
      <c r="C107" s="163" t="s">
        <v>401</v>
      </c>
      <c r="D107" s="163" t="s">
        <v>115</v>
      </c>
      <c r="E107" s="162">
        <v>110370</v>
      </c>
      <c r="F107" s="162">
        <v>88830</v>
      </c>
      <c r="G107" s="162">
        <v>82480</v>
      </c>
    </row>
    <row r="108" spans="1:7" ht="26.25" customHeight="1">
      <c r="A108" s="164" t="s">
        <v>523</v>
      </c>
      <c r="B108" s="161" t="s">
        <v>512</v>
      </c>
      <c r="C108" s="161"/>
      <c r="D108" s="161"/>
      <c r="E108" s="162">
        <f>E109</f>
        <v>2302.4</v>
      </c>
      <c r="F108" s="162">
        <f t="shared" ref="F108:G110" si="19">F109</f>
        <v>0</v>
      </c>
      <c r="G108" s="162">
        <f t="shared" si="19"/>
        <v>0</v>
      </c>
    </row>
    <row r="109" spans="1:7" ht="69" customHeight="1">
      <c r="A109" s="151" t="s">
        <v>15</v>
      </c>
      <c r="B109" s="161" t="s">
        <v>183</v>
      </c>
      <c r="C109" s="161"/>
      <c r="D109" s="161"/>
      <c r="E109" s="162">
        <f>E110</f>
        <v>2302.4</v>
      </c>
      <c r="F109" s="162">
        <f t="shared" si="19"/>
        <v>0</v>
      </c>
      <c r="G109" s="162">
        <f t="shared" si="19"/>
        <v>0</v>
      </c>
    </row>
    <row r="110" spans="1:7" ht="27.75" customHeight="1">
      <c r="A110" s="151" t="s">
        <v>400</v>
      </c>
      <c r="B110" s="161" t="s">
        <v>183</v>
      </c>
      <c r="C110" s="161" t="s">
        <v>401</v>
      </c>
      <c r="D110" s="161"/>
      <c r="E110" s="162">
        <f>E111</f>
        <v>2302.4</v>
      </c>
      <c r="F110" s="162">
        <f t="shared" si="19"/>
        <v>0</v>
      </c>
      <c r="G110" s="162">
        <f t="shared" si="19"/>
        <v>0</v>
      </c>
    </row>
    <row r="111" spans="1:7" ht="12.75" customHeight="1">
      <c r="A111" s="151" t="s">
        <v>71</v>
      </c>
      <c r="B111" s="161" t="s">
        <v>183</v>
      </c>
      <c r="C111" s="161" t="s">
        <v>401</v>
      </c>
      <c r="D111" s="161" t="s">
        <v>115</v>
      </c>
      <c r="E111" s="162">
        <v>2302.4</v>
      </c>
      <c r="F111" s="162">
        <v>0</v>
      </c>
      <c r="G111" s="162">
        <v>0</v>
      </c>
    </row>
    <row r="112" spans="1:7" ht="78" customHeight="1">
      <c r="A112" s="155" t="s">
        <v>590</v>
      </c>
      <c r="B112" s="156" t="s">
        <v>131</v>
      </c>
      <c r="C112" s="156"/>
      <c r="D112" s="156"/>
      <c r="E112" s="157">
        <f>E113+E131</f>
        <v>45710</v>
      </c>
      <c r="F112" s="157">
        <f>F113+F131</f>
        <v>37445</v>
      </c>
      <c r="G112" s="157">
        <f>G113+G131</f>
        <v>39554</v>
      </c>
    </row>
    <row r="113" spans="1:7" ht="117.75" customHeight="1">
      <c r="A113" s="158" t="s">
        <v>591</v>
      </c>
      <c r="B113" s="159" t="s">
        <v>132</v>
      </c>
      <c r="C113" s="159"/>
      <c r="D113" s="159"/>
      <c r="E113" s="160">
        <f>E114</f>
        <v>42292</v>
      </c>
      <c r="F113" s="160">
        <f>F114</f>
        <v>34627</v>
      </c>
      <c r="G113" s="160">
        <f>G114</f>
        <v>36736</v>
      </c>
    </row>
    <row r="114" spans="1:7" ht="29.25" customHeight="1">
      <c r="A114" s="151" t="s">
        <v>133</v>
      </c>
      <c r="B114" s="161" t="s">
        <v>134</v>
      </c>
      <c r="C114" s="151"/>
      <c r="D114" s="151"/>
      <c r="E114" s="162">
        <f>E115+E124+E127</f>
        <v>42292</v>
      </c>
      <c r="F114" s="162">
        <f>F115+F124+F127</f>
        <v>34627</v>
      </c>
      <c r="G114" s="162">
        <f>G115+G124+G127</f>
        <v>36736</v>
      </c>
    </row>
    <row r="115" spans="1:7" ht="25.5" customHeight="1">
      <c r="A115" s="151" t="s">
        <v>135</v>
      </c>
      <c r="B115" s="161" t="s">
        <v>209</v>
      </c>
      <c r="C115" s="163"/>
      <c r="D115" s="161"/>
      <c r="E115" s="162">
        <f>E116+E118+E120+E122</f>
        <v>32522</v>
      </c>
      <c r="F115" s="162">
        <f>F116+F118+F120+F122</f>
        <v>24578.799999999999</v>
      </c>
      <c r="G115" s="162">
        <f>G116+G118+G120+G122</f>
        <v>26096.400000000001</v>
      </c>
    </row>
    <row r="116" spans="1:7" ht="13.5" customHeight="1">
      <c r="A116" s="151" t="s">
        <v>184</v>
      </c>
      <c r="B116" s="161" t="s">
        <v>209</v>
      </c>
      <c r="C116" s="163" t="s">
        <v>185</v>
      </c>
      <c r="D116" s="161"/>
      <c r="E116" s="162">
        <f>E117</f>
        <v>13400</v>
      </c>
      <c r="F116" s="162">
        <f>F117</f>
        <v>14741.8</v>
      </c>
      <c r="G116" s="162">
        <f>G117</f>
        <v>16262.4</v>
      </c>
    </row>
    <row r="117" spans="1:7" ht="13.5" customHeight="1">
      <c r="A117" s="164" t="s">
        <v>63</v>
      </c>
      <c r="B117" s="161" t="s">
        <v>209</v>
      </c>
      <c r="C117" s="163" t="s">
        <v>185</v>
      </c>
      <c r="D117" s="161" t="s">
        <v>191</v>
      </c>
      <c r="E117" s="162">
        <v>13400</v>
      </c>
      <c r="F117" s="162">
        <v>14741.8</v>
      </c>
      <c r="G117" s="162">
        <v>16262.4</v>
      </c>
    </row>
    <row r="118" spans="1:7" ht="25.5" customHeight="1">
      <c r="A118" s="151" t="s">
        <v>400</v>
      </c>
      <c r="B118" s="161" t="s">
        <v>209</v>
      </c>
      <c r="C118" s="163" t="s">
        <v>401</v>
      </c>
      <c r="D118" s="161"/>
      <c r="E118" s="162">
        <f>E119</f>
        <v>18962</v>
      </c>
      <c r="F118" s="162">
        <f>F119</f>
        <v>9677</v>
      </c>
      <c r="G118" s="162">
        <f>G119</f>
        <v>9674</v>
      </c>
    </row>
    <row r="119" spans="1:7" ht="12.75" customHeight="1">
      <c r="A119" s="164" t="s">
        <v>63</v>
      </c>
      <c r="B119" s="161" t="s">
        <v>209</v>
      </c>
      <c r="C119" s="163" t="s">
        <v>401</v>
      </c>
      <c r="D119" s="161" t="s">
        <v>191</v>
      </c>
      <c r="E119" s="162">
        <v>18962</v>
      </c>
      <c r="F119" s="162">
        <v>9677</v>
      </c>
      <c r="G119" s="162">
        <v>9674</v>
      </c>
    </row>
    <row r="120" spans="1:7" ht="12.75" customHeight="1">
      <c r="A120" s="151" t="s">
        <v>57</v>
      </c>
      <c r="B120" s="161" t="s">
        <v>209</v>
      </c>
      <c r="C120" s="163" t="s">
        <v>56</v>
      </c>
      <c r="D120" s="161"/>
      <c r="E120" s="162">
        <f>E121</f>
        <v>10</v>
      </c>
      <c r="F120" s="162">
        <f>F121</f>
        <v>10</v>
      </c>
      <c r="G120" s="162">
        <f>G121</f>
        <v>10</v>
      </c>
    </row>
    <row r="121" spans="1:7" ht="12.75" customHeight="1">
      <c r="A121" s="164" t="s">
        <v>63</v>
      </c>
      <c r="B121" s="161" t="s">
        <v>209</v>
      </c>
      <c r="C121" s="163" t="s">
        <v>56</v>
      </c>
      <c r="D121" s="161" t="s">
        <v>191</v>
      </c>
      <c r="E121" s="162">
        <v>10</v>
      </c>
      <c r="F121" s="162">
        <v>10</v>
      </c>
      <c r="G121" s="162">
        <v>10</v>
      </c>
    </row>
    <row r="122" spans="1:7" ht="14.25" customHeight="1">
      <c r="A122" s="151" t="s">
        <v>435</v>
      </c>
      <c r="B122" s="161" t="s">
        <v>209</v>
      </c>
      <c r="C122" s="163" t="s">
        <v>186</v>
      </c>
      <c r="D122" s="161"/>
      <c r="E122" s="162">
        <f>E123</f>
        <v>150</v>
      </c>
      <c r="F122" s="162">
        <f>F123</f>
        <v>150</v>
      </c>
      <c r="G122" s="162">
        <f>G123</f>
        <v>150</v>
      </c>
    </row>
    <row r="123" spans="1:7" ht="14.25" customHeight="1">
      <c r="A123" s="164" t="s">
        <v>63</v>
      </c>
      <c r="B123" s="161" t="s">
        <v>209</v>
      </c>
      <c r="C123" s="163" t="s">
        <v>186</v>
      </c>
      <c r="D123" s="161" t="s">
        <v>191</v>
      </c>
      <c r="E123" s="162">
        <v>150</v>
      </c>
      <c r="F123" s="162">
        <v>150</v>
      </c>
      <c r="G123" s="162">
        <v>150</v>
      </c>
    </row>
    <row r="124" spans="1:7" ht="13.5" customHeight="1">
      <c r="A124" s="151" t="s">
        <v>136</v>
      </c>
      <c r="B124" s="161" t="s">
        <v>206</v>
      </c>
      <c r="C124" s="165"/>
      <c r="D124" s="165"/>
      <c r="E124" s="162">
        <f t="shared" ref="E124:G125" si="20">E125</f>
        <v>3970</v>
      </c>
      <c r="F124" s="162">
        <f t="shared" si="20"/>
        <v>3670</v>
      </c>
      <c r="G124" s="162">
        <f t="shared" si="20"/>
        <v>3670</v>
      </c>
    </row>
    <row r="125" spans="1:7" ht="25.5" customHeight="1">
      <c r="A125" s="151" t="s">
        <v>400</v>
      </c>
      <c r="B125" s="161" t="s">
        <v>206</v>
      </c>
      <c r="C125" s="163" t="s">
        <v>401</v>
      </c>
      <c r="D125" s="161"/>
      <c r="E125" s="162">
        <f t="shared" si="20"/>
        <v>3970</v>
      </c>
      <c r="F125" s="162">
        <f t="shared" si="20"/>
        <v>3670</v>
      </c>
      <c r="G125" s="162">
        <f t="shared" si="20"/>
        <v>3670</v>
      </c>
    </row>
    <row r="126" spans="1:7" ht="12" customHeight="1">
      <c r="A126" s="164" t="s">
        <v>63</v>
      </c>
      <c r="B126" s="161" t="s">
        <v>206</v>
      </c>
      <c r="C126" s="163" t="s">
        <v>401</v>
      </c>
      <c r="D126" s="161" t="s">
        <v>191</v>
      </c>
      <c r="E126" s="162">
        <v>3970</v>
      </c>
      <c r="F126" s="162">
        <v>3670</v>
      </c>
      <c r="G126" s="162">
        <v>3670</v>
      </c>
    </row>
    <row r="127" spans="1:7" ht="29.25" customHeight="1">
      <c r="A127" s="164" t="s">
        <v>523</v>
      </c>
      <c r="B127" s="161" t="s">
        <v>432</v>
      </c>
      <c r="C127" s="161"/>
      <c r="D127" s="161"/>
      <c r="E127" s="162">
        <f>E128</f>
        <v>5800</v>
      </c>
      <c r="F127" s="162">
        <f t="shared" ref="F127:G129" si="21">F128</f>
        <v>6378.2</v>
      </c>
      <c r="G127" s="162">
        <f t="shared" si="21"/>
        <v>6969.6</v>
      </c>
    </row>
    <row r="128" spans="1:7" ht="38.25" customHeight="1">
      <c r="A128" s="164" t="s">
        <v>20</v>
      </c>
      <c r="B128" s="161" t="s">
        <v>21</v>
      </c>
      <c r="C128" s="163"/>
      <c r="D128" s="161"/>
      <c r="E128" s="162">
        <f>E129</f>
        <v>5800</v>
      </c>
      <c r="F128" s="162">
        <f t="shared" si="21"/>
        <v>6378.2</v>
      </c>
      <c r="G128" s="162">
        <f t="shared" si="21"/>
        <v>6969.6</v>
      </c>
    </row>
    <row r="129" spans="1:8" ht="12.75" customHeight="1">
      <c r="A129" s="151" t="s">
        <v>184</v>
      </c>
      <c r="B129" s="161" t="s">
        <v>236</v>
      </c>
      <c r="C129" s="163" t="s">
        <v>185</v>
      </c>
      <c r="D129" s="161"/>
      <c r="E129" s="162">
        <f>E130</f>
        <v>5800</v>
      </c>
      <c r="F129" s="162">
        <f t="shared" si="21"/>
        <v>6378.2</v>
      </c>
      <c r="G129" s="162">
        <f t="shared" si="21"/>
        <v>6969.6</v>
      </c>
    </row>
    <row r="130" spans="1:8" ht="12.75" customHeight="1">
      <c r="A130" s="164" t="s">
        <v>63</v>
      </c>
      <c r="B130" s="161" t="s">
        <v>236</v>
      </c>
      <c r="C130" s="163" t="s">
        <v>185</v>
      </c>
      <c r="D130" s="161" t="s">
        <v>191</v>
      </c>
      <c r="E130" s="162">
        <v>5800</v>
      </c>
      <c r="F130" s="162">
        <v>6378.2</v>
      </c>
      <c r="G130" s="162">
        <v>6969.6</v>
      </c>
    </row>
    <row r="131" spans="1:8" ht="124.5" customHeight="1">
      <c r="A131" s="158" t="s">
        <v>592</v>
      </c>
      <c r="B131" s="159" t="s">
        <v>137</v>
      </c>
      <c r="C131" s="159"/>
      <c r="D131" s="166"/>
      <c r="E131" s="160">
        <f>E132</f>
        <v>3418</v>
      </c>
      <c r="F131" s="160">
        <f>F132</f>
        <v>2818</v>
      </c>
      <c r="G131" s="160">
        <f>G132</f>
        <v>2818</v>
      </c>
    </row>
    <row r="132" spans="1:8" ht="27.75" customHeight="1">
      <c r="A132" s="151" t="s">
        <v>139</v>
      </c>
      <c r="B132" s="161" t="s">
        <v>138</v>
      </c>
      <c r="C132" s="151"/>
      <c r="D132" s="151"/>
      <c r="E132" s="162">
        <f>E133+E138+E141</f>
        <v>3418</v>
      </c>
      <c r="F132" s="162">
        <f>F133+F138+F141</f>
        <v>2818</v>
      </c>
      <c r="G132" s="162">
        <f>G133+G138+G141</f>
        <v>2818</v>
      </c>
    </row>
    <row r="133" spans="1:8" ht="25.5" customHeight="1">
      <c r="A133" s="151" t="s">
        <v>135</v>
      </c>
      <c r="B133" s="161" t="s">
        <v>207</v>
      </c>
      <c r="C133" s="163"/>
      <c r="D133" s="167"/>
      <c r="E133" s="162">
        <f>E134+E136</f>
        <v>2508.8000000000002</v>
      </c>
      <c r="F133" s="162">
        <f>F134+F136</f>
        <v>1908.8</v>
      </c>
      <c r="G133" s="162">
        <f>G134+G136</f>
        <v>1908.8</v>
      </c>
    </row>
    <row r="134" spans="1:8" ht="12.75" customHeight="1">
      <c r="A134" s="151" t="s">
        <v>184</v>
      </c>
      <c r="B134" s="161" t="s">
        <v>207</v>
      </c>
      <c r="C134" s="163" t="s">
        <v>185</v>
      </c>
      <c r="D134" s="161"/>
      <c r="E134" s="162">
        <f>E135</f>
        <v>1053.8</v>
      </c>
      <c r="F134" s="162">
        <f>F135</f>
        <v>1053.8</v>
      </c>
      <c r="G134" s="162">
        <f>G135</f>
        <v>1053.8</v>
      </c>
    </row>
    <row r="135" spans="1:8" ht="12.75" customHeight="1">
      <c r="A135" s="164" t="s">
        <v>63</v>
      </c>
      <c r="B135" s="161" t="s">
        <v>207</v>
      </c>
      <c r="C135" s="163" t="s">
        <v>185</v>
      </c>
      <c r="D135" s="161" t="s">
        <v>191</v>
      </c>
      <c r="E135" s="162">
        <v>1053.8</v>
      </c>
      <c r="F135" s="162">
        <v>1053.8</v>
      </c>
      <c r="G135" s="162">
        <v>1053.8</v>
      </c>
    </row>
    <row r="136" spans="1:8" ht="27" customHeight="1">
      <c r="A136" s="151" t="s">
        <v>400</v>
      </c>
      <c r="B136" s="161" t="s">
        <v>207</v>
      </c>
      <c r="C136" s="163" t="s">
        <v>401</v>
      </c>
      <c r="D136" s="161"/>
      <c r="E136" s="162">
        <f>E137</f>
        <v>1455</v>
      </c>
      <c r="F136" s="162">
        <f>F137</f>
        <v>855</v>
      </c>
      <c r="G136" s="162">
        <f>G137</f>
        <v>855</v>
      </c>
    </row>
    <row r="137" spans="1:8">
      <c r="A137" s="164" t="s">
        <v>63</v>
      </c>
      <c r="B137" s="161" t="s">
        <v>207</v>
      </c>
      <c r="C137" s="163" t="s">
        <v>401</v>
      </c>
      <c r="D137" s="161" t="s">
        <v>191</v>
      </c>
      <c r="E137" s="162">
        <v>1455</v>
      </c>
      <c r="F137" s="162">
        <v>855</v>
      </c>
      <c r="G137" s="162">
        <v>855</v>
      </c>
    </row>
    <row r="138" spans="1:8">
      <c r="A138" s="151" t="s">
        <v>55</v>
      </c>
      <c r="B138" s="161" t="s">
        <v>208</v>
      </c>
      <c r="C138" s="156"/>
      <c r="D138" s="156"/>
      <c r="E138" s="162">
        <f t="shared" ref="E138:G139" si="22">E139</f>
        <v>500</v>
      </c>
      <c r="F138" s="162">
        <f t="shared" si="22"/>
        <v>500</v>
      </c>
      <c r="G138" s="162">
        <f t="shared" si="22"/>
        <v>500</v>
      </c>
    </row>
    <row r="139" spans="1:8" ht="26.25">
      <c r="A139" s="151" t="s">
        <v>400</v>
      </c>
      <c r="B139" s="161" t="s">
        <v>208</v>
      </c>
      <c r="C139" s="163" t="s">
        <v>401</v>
      </c>
      <c r="D139" s="161"/>
      <c r="E139" s="168">
        <f t="shared" si="22"/>
        <v>500</v>
      </c>
      <c r="F139" s="168">
        <f t="shared" si="22"/>
        <v>500</v>
      </c>
      <c r="G139" s="168">
        <f t="shared" si="22"/>
        <v>500</v>
      </c>
    </row>
    <row r="140" spans="1:8" ht="12" customHeight="1">
      <c r="A140" s="164" t="s">
        <v>63</v>
      </c>
      <c r="B140" s="161" t="s">
        <v>208</v>
      </c>
      <c r="C140" s="163" t="s">
        <v>401</v>
      </c>
      <c r="D140" s="161" t="s">
        <v>191</v>
      </c>
      <c r="E140" s="168">
        <v>500</v>
      </c>
      <c r="F140" s="168">
        <v>500</v>
      </c>
      <c r="G140" s="168">
        <v>500</v>
      </c>
    </row>
    <row r="141" spans="1:8" ht="28.5" customHeight="1">
      <c r="A141" s="164" t="s">
        <v>523</v>
      </c>
      <c r="B141" s="161" t="s">
        <v>431</v>
      </c>
      <c r="C141" s="163"/>
      <c r="D141" s="161"/>
      <c r="E141" s="168">
        <f>E142</f>
        <v>409.2</v>
      </c>
      <c r="F141" s="168">
        <f t="shared" ref="F141:G143" si="23">F142</f>
        <v>409.2</v>
      </c>
      <c r="G141" s="168">
        <f t="shared" si="23"/>
        <v>409.2</v>
      </c>
    </row>
    <row r="142" spans="1:8" ht="27.75" customHeight="1">
      <c r="A142" s="164" t="s">
        <v>18</v>
      </c>
      <c r="B142" s="161" t="s">
        <v>19</v>
      </c>
      <c r="C142" s="163"/>
      <c r="D142" s="161"/>
      <c r="E142" s="168">
        <f>E143</f>
        <v>409.2</v>
      </c>
      <c r="F142" s="168">
        <f t="shared" si="23"/>
        <v>409.2</v>
      </c>
      <c r="G142" s="168">
        <f t="shared" si="23"/>
        <v>409.2</v>
      </c>
    </row>
    <row r="143" spans="1:8" ht="12.75" customHeight="1">
      <c r="A143" s="151" t="s">
        <v>184</v>
      </c>
      <c r="B143" s="161" t="s">
        <v>19</v>
      </c>
      <c r="C143" s="163" t="s">
        <v>185</v>
      </c>
      <c r="D143" s="161"/>
      <c r="E143" s="168">
        <f>E144</f>
        <v>409.2</v>
      </c>
      <c r="F143" s="168">
        <f t="shared" si="23"/>
        <v>409.2</v>
      </c>
      <c r="G143" s="168">
        <f t="shared" si="23"/>
        <v>409.2</v>
      </c>
    </row>
    <row r="144" spans="1:8" ht="12.75" customHeight="1">
      <c r="A144" s="164" t="s">
        <v>63</v>
      </c>
      <c r="B144" s="161" t="s">
        <v>19</v>
      </c>
      <c r="C144" s="163" t="s">
        <v>185</v>
      </c>
      <c r="D144" s="161" t="s">
        <v>191</v>
      </c>
      <c r="E144" s="168">
        <v>409.2</v>
      </c>
      <c r="F144" s="168">
        <v>409.2</v>
      </c>
      <c r="G144" s="168">
        <v>409.2</v>
      </c>
      <c r="H144" s="31"/>
    </row>
    <row r="145" spans="1:8" ht="66" customHeight="1">
      <c r="A145" s="155" t="s">
        <v>593</v>
      </c>
      <c r="B145" s="156" t="s">
        <v>141</v>
      </c>
      <c r="C145" s="163"/>
      <c r="D145" s="163" t="s">
        <v>384</v>
      </c>
      <c r="E145" s="157">
        <f>E146+E153+E159</f>
        <v>139005</v>
      </c>
      <c r="F145" s="157">
        <f>F146+F153+F159</f>
        <v>74008</v>
      </c>
      <c r="G145" s="157">
        <f>G146+G153+G159</f>
        <v>43963</v>
      </c>
    </row>
    <row r="146" spans="1:8" ht="25.5" customHeight="1">
      <c r="A146" s="164" t="s">
        <v>147</v>
      </c>
      <c r="B146" s="161" t="s">
        <v>142</v>
      </c>
      <c r="C146" s="163"/>
      <c r="D146" s="167"/>
      <c r="E146" s="162">
        <f>E147+E150</f>
        <v>420</v>
      </c>
      <c r="F146" s="162">
        <f>F147+F150</f>
        <v>462</v>
      </c>
      <c r="G146" s="162">
        <f>G147+G150</f>
        <v>505</v>
      </c>
    </row>
    <row r="147" spans="1:8" ht="25.5" customHeight="1">
      <c r="A147" s="164" t="s">
        <v>149</v>
      </c>
      <c r="B147" s="161" t="s">
        <v>85</v>
      </c>
      <c r="C147" s="163"/>
      <c r="D147" s="167"/>
      <c r="E147" s="162">
        <f t="shared" ref="E147:G148" si="24">E148</f>
        <v>120</v>
      </c>
      <c r="F147" s="162">
        <f t="shared" si="24"/>
        <v>132</v>
      </c>
      <c r="G147" s="162">
        <f t="shared" si="24"/>
        <v>145</v>
      </c>
    </row>
    <row r="148" spans="1:8" ht="25.5" customHeight="1">
      <c r="A148" s="151" t="s">
        <v>400</v>
      </c>
      <c r="B148" s="161" t="s">
        <v>85</v>
      </c>
      <c r="C148" s="163" t="s">
        <v>401</v>
      </c>
      <c r="D148" s="167"/>
      <c r="E148" s="162">
        <f t="shared" si="24"/>
        <v>120</v>
      </c>
      <c r="F148" s="162">
        <f t="shared" si="24"/>
        <v>132</v>
      </c>
      <c r="G148" s="162">
        <f t="shared" si="24"/>
        <v>145</v>
      </c>
    </row>
    <row r="149" spans="1:8" ht="12" customHeight="1">
      <c r="A149" s="151" t="s">
        <v>430</v>
      </c>
      <c r="B149" s="161" t="s">
        <v>85</v>
      </c>
      <c r="C149" s="163" t="s">
        <v>401</v>
      </c>
      <c r="D149" s="167" t="s">
        <v>379</v>
      </c>
      <c r="E149" s="162">
        <v>120</v>
      </c>
      <c r="F149" s="162">
        <v>132</v>
      </c>
      <c r="G149" s="162">
        <v>145</v>
      </c>
    </row>
    <row r="150" spans="1:8" ht="25.5" customHeight="1">
      <c r="A150" s="164" t="s">
        <v>152</v>
      </c>
      <c r="B150" s="161" t="s">
        <v>86</v>
      </c>
      <c r="C150" s="163"/>
      <c r="D150" s="167"/>
      <c r="E150" s="162">
        <f>E152</f>
        <v>300</v>
      </c>
      <c r="F150" s="162">
        <f>F152</f>
        <v>330</v>
      </c>
      <c r="G150" s="162">
        <f>G152</f>
        <v>360</v>
      </c>
    </row>
    <row r="151" spans="1:8" ht="25.5" customHeight="1">
      <c r="A151" s="151" t="s">
        <v>400</v>
      </c>
      <c r="B151" s="161" t="s">
        <v>86</v>
      </c>
      <c r="C151" s="163" t="s">
        <v>401</v>
      </c>
      <c r="D151" s="167"/>
      <c r="E151" s="162">
        <f>E152</f>
        <v>300</v>
      </c>
      <c r="F151" s="162">
        <f>F152</f>
        <v>330</v>
      </c>
      <c r="G151" s="162">
        <f>G152</f>
        <v>360</v>
      </c>
    </row>
    <row r="152" spans="1:8" ht="12" customHeight="1">
      <c r="A152" s="151" t="s">
        <v>429</v>
      </c>
      <c r="B152" s="161" t="s">
        <v>86</v>
      </c>
      <c r="C152" s="163" t="s">
        <v>401</v>
      </c>
      <c r="D152" s="167" t="s">
        <v>379</v>
      </c>
      <c r="E152" s="162">
        <v>300</v>
      </c>
      <c r="F152" s="162">
        <v>330</v>
      </c>
      <c r="G152" s="162">
        <v>360</v>
      </c>
    </row>
    <row r="153" spans="1:8" ht="37.5" customHeight="1">
      <c r="A153" s="151" t="s">
        <v>140</v>
      </c>
      <c r="B153" s="161" t="s">
        <v>144</v>
      </c>
      <c r="C153" s="163"/>
      <c r="D153" s="163"/>
      <c r="E153" s="168">
        <f>E154</f>
        <v>37585</v>
      </c>
      <c r="F153" s="168">
        <f>F154</f>
        <v>12235</v>
      </c>
      <c r="G153" s="168">
        <f>G154</f>
        <v>42458</v>
      </c>
    </row>
    <row r="154" spans="1:8" ht="27.75" customHeight="1">
      <c r="A154" s="151" t="s">
        <v>143</v>
      </c>
      <c r="B154" s="161" t="s">
        <v>88</v>
      </c>
      <c r="C154" s="163"/>
      <c r="D154" s="163"/>
      <c r="E154" s="168">
        <f>E155+E157</f>
        <v>37585</v>
      </c>
      <c r="F154" s="168">
        <f>F155+F157</f>
        <v>12235</v>
      </c>
      <c r="G154" s="168">
        <f>G155+G157</f>
        <v>42458</v>
      </c>
    </row>
    <row r="155" spans="1:8" ht="24.75" customHeight="1">
      <c r="A155" s="151" t="s">
        <v>400</v>
      </c>
      <c r="B155" s="161" t="s">
        <v>88</v>
      </c>
      <c r="C155" s="163" t="s">
        <v>401</v>
      </c>
      <c r="D155" s="163"/>
      <c r="E155" s="168">
        <f>E156</f>
        <v>2585</v>
      </c>
      <c r="F155" s="168">
        <f>F156</f>
        <v>12235</v>
      </c>
      <c r="G155" s="168">
        <f>G156</f>
        <v>42458</v>
      </c>
    </row>
    <row r="156" spans="1:8" ht="12" customHeight="1">
      <c r="A156" s="164" t="s">
        <v>224</v>
      </c>
      <c r="B156" s="161" t="s">
        <v>88</v>
      </c>
      <c r="C156" s="163" t="s">
        <v>401</v>
      </c>
      <c r="D156" s="163" t="s">
        <v>226</v>
      </c>
      <c r="E156" s="168">
        <v>2585</v>
      </c>
      <c r="F156" s="168">
        <v>12235</v>
      </c>
      <c r="G156" s="168">
        <v>42458</v>
      </c>
    </row>
    <row r="157" spans="1:8" ht="13.5" customHeight="1">
      <c r="A157" s="164" t="s">
        <v>117</v>
      </c>
      <c r="B157" s="161" t="s">
        <v>88</v>
      </c>
      <c r="C157" s="163" t="s">
        <v>189</v>
      </c>
      <c r="D157" s="163"/>
      <c r="E157" s="168">
        <f>E158</f>
        <v>35000</v>
      </c>
      <c r="F157" s="168">
        <f>F158</f>
        <v>0</v>
      </c>
      <c r="G157" s="168">
        <f>G158</f>
        <v>0</v>
      </c>
    </row>
    <row r="158" spans="1:8" ht="12" customHeight="1">
      <c r="A158" s="164" t="s">
        <v>224</v>
      </c>
      <c r="B158" s="161" t="s">
        <v>88</v>
      </c>
      <c r="C158" s="163" t="s">
        <v>189</v>
      </c>
      <c r="D158" s="163" t="s">
        <v>226</v>
      </c>
      <c r="E158" s="168">
        <v>35000</v>
      </c>
      <c r="F158" s="168">
        <v>0</v>
      </c>
      <c r="G158" s="168">
        <v>0</v>
      </c>
    </row>
    <row r="159" spans="1:8" ht="24.75" customHeight="1">
      <c r="A159" s="164" t="s">
        <v>145</v>
      </c>
      <c r="B159" s="161" t="s">
        <v>148</v>
      </c>
      <c r="C159" s="163"/>
      <c r="D159" s="163"/>
      <c r="E159" s="168">
        <f>E160+E163</f>
        <v>101000</v>
      </c>
      <c r="F159" s="168">
        <f>F160+F163</f>
        <v>61311</v>
      </c>
      <c r="G159" s="168">
        <f>G160+G163</f>
        <v>1000</v>
      </c>
    </row>
    <row r="160" spans="1:8" ht="14.25" customHeight="1">
      <c r="A160" s="151" t="s">
        <v>146</v>
      </c>
      <c r="B160" s="161" t="s">
        <v>87</v>
      </c>
      <c r="C160" s="163"/>
      <c r="D160" s="163"/>
      <c r="E160" s="168">
        <f t="shared" ref="E160:G161" si="25">E161</f>
        <v>1000</v>
      </c>
      <c r="F160" s="168">
        <f t="shared" si="25"/>
        <v>1000</v>
      </c>
      <c r="G160" s="168">
        <f t="shared" si="25"/>
        <v>1000</v>
      </c>
      <c r="H160" s="191"/>
    </row>
    <row r="161" spans="1:8" ht="12" customHeight="1">
      <c r="A161" s="164" t="s">
        <v>117</v>
      </c>
      <c r="B161" s="161" t="s">
        <v>87</v>
      </c>
      <c r="C161" s="163" t="s">
        <v>189</v>
      </c>
      <c r="D161" s="163"/>
      <c r="E161" s="168">
        <f t="shared" si="25"/>
        <v>1000</v>
      </c>
      <c r="F161" s="168">
        <f t="shared" si="25"/>
        <v>1000</v>
      </c>
      <c r="G161" s="168">
        <f t="shared" si="25"/>
        <v>1000</v>
      </c>
      <c r="H161" s="191"/>
    </row>
    <row r="162" spans="1:8" ht="12.75" customHeight="1">
      <c r="A162" s="164" t="s">
        <v>441</v>
      </c>
      <c r="B162" s="161" t="s">
        <v>87</v>
      </c>
      <c r="C162" s="163" t="s">
        <v>189</v>
      </c>
      <c r="D162" s="167" t="s">
        <v>439</v>
      </c>
      <c r="E162" s="162">
        <v>1000</v>
      </c>
      <c r="F162" s="162">
        <v>1000</v>
      </c>
      <c r="G162" s="162">
        <v>1000</v>
      </c>
      <c r="H162" s="191"/>
    </row>
    <row r="163" spans="1:8" ht="26.25" customHeight="1">
      <c r="A163" s="164" t="s">
        <v>523</v>
      </c>
      <c r="B163" s="161" t="s">
        <v>442</v>
      </c>
      <c r="C163" s="163"/>
      <c r="D163" s="167"/>
      <c r="E163" s="162">
        <f>E164</f>
        <v>100000</v>
      </c>
      <c r="F163" s="162">
        <f t="shared" ref="F163:G165" si="26">F164</f>
        <v>60311</v>
      </c>
      <c r="G163" s="162">
        <f t="shared" si="26"/>
        <v>0</v>
      </c>
      <c r="H163" s="191"/>
    </row>
    <row r="164" spans="1:8" ht="51.75" customHeight="1">
      <c r="A164" s="164" t="s">
        <v>444</v>
      </c>
      <c r="B164" s="161" t="s">
        <v>443</v>
      </c>
      <c r="C164" s="163"/>
      <c r="D164" s="167"/>
      <c r="E164" s="162">
        <f>E165</f>
        <v>100000</v>
      </c>
      <c r="F164" s="162">
        <f t="shared" si="26"/>
        <v>60311</v>
      </c>
      <c r="G164" s="162">
        <f t="shared" si="26"/>
        <v>0</v>
      </c>
      <c r="H164" s="191"/>
    </row>
    <row r="165" spans="1:8" ht="12.75" customHeight="1">
      <c r="A165" s="164" t="s">
        <v>117</v>
      </c>
      <c r="B165" s="161" t="s">
        <v>443</v>
      </c>
      <c r="C165" s="163" t="s">
        <v>189</v>
      </c>
      <c r="D165" s="167"/>
      <c r="E165" s="162">
        <f>E166</f>
        <v>100000</v>
      </c>
      <c r="F165" s="162">
        <f t="shared" si="26"/>
        <v>60311</v>
      </c>
      <c r="G165" s="162">
        <f t="shared" si="26"/>
        <v>0</v>
      </c>
      <c r="H165" s="191"/>
    </row>
    <row r="166" spans="1:8" ht="12.75" customHeight="1">
      <c r="A166" s="164" t="s">
        <v>441</v>
      </c>
      <c r="B166" s="161" t="s">
        <v>443</v>
      </c>
      <c r="C166" s="163" t="s">
        <v>189</v>
      </c>
      <c r="D166" s="167" t="s">
        <v>439</v>
      </c>
      <c r="E166" s="162">
        <v>100000</v>
      </c>
      <c r="F166" s="162">
        <v>60311</v>
      </c>
      <c r="G166" s="162">
        <v>0</v>
      </c>
    </row>
    <row r="167" spans="1:8" ht="54" customHeight="1">
      <c r="A167" s="155" t="s">
        <v>594</v>
      </c>
      <c r="B167" s="156" t="s">
        <v>153</v>
      </c>
      <c r="C167" s="163"/>
      <c r="D167" s="167"/>
      <c r="E167" s="157">
        <f>E168+E171+E174+E177</f>
        <v>7260</v>
      </c>
      <c r="F167" s="157">
        <f>F168+F171+F174+F177</f>
        <v>5360</v>
      </c>
      <c r="G167" s="157">
        <f>G168+G171+G174+G177</f>
        <v>5260</v>
      </c>
    </row>
    <row r="168" spans="1:8" ht="12.75" customHeight="1">
      <c r="A168" s="151" t="s">
        <v>158</v>
      </c>
      <c r="B168" s="161" t="s">
        <v>90</v>
      </c>
      <c r="C168" s="161"/>
      <c r="D168" s="161"/>
      <c r="E168" s="162">
        <f t="shared" ref="E168:G169" si="27">E169</f>
        <v>610</v>
      </c>
      <c r="F168" s="162">
        <f t="shared" si="27"/>
        <v>110</v>
      </c>
      <c r="G168" s="162">
        <f t="shared" si="27"/>
        <v>110</v>
      </c>
    </row>
    <row r="169" spans="1:8" ht="25.5" customHeight="1">
      <c r="A169" s="151" t="s">
        <v>400</v>
      </c>
      <c r="B169" s="161" t="s">
        <v>90</v>
      </c>
      <c r="C169" s="161" t="s">
        <v>401</v>
      </c>
      <c r="D169" s="161"/>
      <c r="E169" s="162">
        <f t="shared" si="27"/>
        <v>610</v>
      </c>
      <c r="F169" s="162">
        <f>F170</f>
        <v>110</v>
      </c>
      <c r="G169" s="162">
        <f>G170</f>
        <v>110</v>
      </c>
    </row>
    <row r="170" spans="1:8" ht="40.5" customHeight="1">
      <c r="A170" s="164" t="s">
        <v>427</v>
      </c>
      <c r="B170" s="161" t="s">
        <v>90</v>
      </c>
      <c r="C170" s="161" t="s">
        <v>401</v>
      </c>
      <c r="D170" s="161" t="s">
        <v>107</v>
      </c>
      <c r="E170" s="162">
        <v>610</v>
      </c>
      <c r="F170" s="162">
        <v>110</v>
      </c>
      <c r="G170" s="162">
        <v>110</v>
      </c>
    </row>
    <row r="171" spans="1:8" ht="12.75" customHeight="1">
      <c r="A171" s="164" t="s">
        <v>157</v>
      </c>
      <c r="B171" s="161" t="s">
        <v>91</v>
      </c>
      <c r="C171" s="161"/>
      <c r="D171" s="161"/>
      <c r="E171" s="162">
        <f t="shared" ref="E171:G172" si="28">E172</f>
        <v>1150</v>
      </c>
      <c r="F171" s="162">
        <f t="shared" si="28"/>
        <v>1150</v>
      </c>
      <c r="G171" s="162">
        <f t="shared" si="28"/>
        <v>1150</v>
      </c>
    </row>
    <row r="172" spans="1:8" ht="29.25" customHeight="1">
      <c r="A172" s="151" t="s">
        <v>400</v>
      </c>
      <c r="B172" s="161" t="s">
        <v>91</v>
      </c>
      <c r="C172" s="161" t="s">
        <v>401</v>
      </c>
      <c r="D172" s="161"/>
      <c r="E172" s="162">
        <f t="shared" si="28"/>
        <v>1150</v>
      </c>
      <c r="F172" s="162">
        <f t="shared" si="28"/>
        <v>1150</v>
      </c>
      <c r="G172" s="162">
        <f t="shared" si="28"/>
        <v>1150</v>
      </c>
    </row>
    <row r="173" spans="1:8" ht="12.75" customHeight="1">
      <c r="A173" s="164" t="s">
        <v>156</v>
      </c>
      <c r="B173" s="161" t="s">
        <v>91</v>
      </c>
      <c r="C173" s="161" t="s">
        <v>401</v>
      </c>
      <c r="D173" s="161" t="s">
        <v>155</v>
      </c>
      <c r="E173" s="162">
        <v>1150</v>
      </c>
      <c r="F173" s="162">
        <v>1150</v>
      </c>
      <c r="G173" s="162">
        <v>1150</v>
      </c>
    </row>
    <row r="174" spans="1:8" ht="12.75" customHeight="1">
      <c r="A174" s="151" t="s">
        <v>154</v>
      </c>
      <c r="B174" s="161" t="s">
        <v>89</v>
      </c>
      <c r="C174" s="163"/>
      <c r="D174" s="167"/>
      <c r="E174" s="162">
        <f t="shared" ref="E174:G175" si="29">E175</f>
        <v>3500</v>
      </c>
      <c r="F174" s="162">
        <f t="shared" si="29"/>
        <v>2600</v>
      </c>
      <c r="G174" s="162">
        <f t="shared" si="29"/>
        <v>2700</v>
      </c>
    </row>
    <row r="175" spans="1:8" ht="27.75" customHeight="1">
      <c r="A175" s="151" t="s">
        <v>400</v>
      </c>
      <c r="B175" s="161" t="s">
        <v>89</v>
      </c>
      <c r="C175" s="167" t="s">
        <v>401</v>
      </c>
      <c r="D175" s="167"/>
      <c r="E175" s="162">
        <f t="shared" si="29"/>
        <v>3500</v>
      </c>
      <c r="F175" s="162">
        <f t="shared" si="29"/>
        <v>2600</v>
      </c>
      <c r="G175" s="162">
        <f t="shared" si="29"/>
        <v>2700</v>
      </c>
    </row>
    <row r="176" spans="1:8" ht="12.75" customHeight="1">
      <c r="A176" s="151" t="s">
        <v>228</v>
      </c>
      <c r="B176" s="161" t="s">
        <v>89</v>
      </c>
      <c r="C176" s="161" t="s">
        <v>401</v>
      </c>
      <c r="D176" s="161" t="s">
        <v>229</v>
      </c>
      <c r="E176" s="162">
        <v>3500</v>
      </c>
      <c r="F176" s="162">
        <v>2600</v>
      </c>
      <c r="G176" s="162">
        <v>2700</v>
      </c>
    </row>
    <row r="177" spans="1:7" ht="24.75" customHeight="1">
      <c r="A177" s="151" t="s">
        <v>82</v>
      </c>
      <c r="B177" s="161" t="s">
        <v>83</v>
      </c>
      <c r="C177" s="161"/>
      <c r="D177" s="161"/>
      <c r="E177" s="162">
        <f t="shared" ref="E177:G178" si="30">E178</f>
        <v>2000</v>
      </c>
      <c r="F177" s="162">
        <f t="shared" si="30"/>
        <v>1500</v>
      </c>
      <c r="G177" s="162">
        <f t="shared" si="30"/>
        <v>1300</v>
      </c>
    </row>
    <row r="178" spans="1:7" ht="27.75" customHeight="1">
      <c r="A178" s="151" t="s">
        <v>400</v>
      </c>
      <c r="B178" s="161" t="s">
        <v>83</v>
      </c>
      <c r="C178" s="167" t="s">
        <v>401</v>
      </c>
      <c r="D178" s="161"/>
      <c r="E178" s="162">
        <f t="shared" si="30"/>
        <v>2000</v>
      </c>
      <c r="F178" s="162">
        <f t="shared" si="30"/>
        <v>1500</v>
      </c>
      <c r="G178" s="162">
        <f t="shared" si="30"/>
        <v>1300</v>
      </c>
    </row>
    <row r="179" spans="1:7" ht="12.75" customHeight="1">
      <c r="A179" s="151" t="s">
        <v>378</v>
      </c>
      <c r="B179" s="161" t="s">
        <v>83</v>
      </c>
      <c r="C179" s="161" t="s">
        <v>401</v>
      </c>
      <c r="D179" s="161" t="s">
        <v>335</v>
      </c>
      <c r="E179" s="162">
        <v>2000</v>
      </c>
      <c r="F179" s="162">
        <v>1500</v>
      </c>
      <c r="G179" s="162">
        <v>1300</v>
      </c>
    </row>
    <row r="180" spans="1:7" ht="66" customHeight="1">
      <c r="A180" s="155" t="s">
        <v>595</v>
      </c>
      <c r="B180" s="156" t="s">
        <v>358</v>
      </c>
      <c r="C180" s="163"/>
      <c r="D180" s="167"/>
      <c r="E180" s="157">
        <f>E181+E184</f>
        <v>12800</v>
      </c>
      <c r="F180" s="157">
        <f>F181+F184</f>
        <v>4600</v>
      </c>
      <c r="G180" s="157">
        <f>G181+G184</f>
        <v>5500</v>
      </c>
    </row>
    <row r="181" spans="1:7" ht="37.5" customHeight="1">
      <c r="A181" s="151" t="s">
        <v>360</v>
      </c>
      <c r="B181" s="161" t="s">
        <v>359</v>
      </c>
      <c r="C181" s="161"/>
      <c r="D181" s="161"/>
      <c r="E181" s="162">
        <f t="shared" ref="E181:G182" si="31">E182</f>
        <v>4700</v>
      </c>
      <c r="F181" s="162">
        <f t="shared" si="31"/>
        <v>2600</v>
      </c>
      <c r="G181" s="162">
        <f t="shared" si="31"/>
        <v>2600</v>
      </c>
    </row>
    <row r="182" spans="1:7" ht="27" customHeight="1">
      <c r="A182" s="151" t="s">
        <v>400</v>
      </c>
      <c r="B182" s="161" t="s">
        <v>359</v>
      </c>
      <c r="C182" s="161" t="s">
        <v>401</v>
      </c>
      <c r="D182" s="161"/>
      <c r="E182" s="162">
        <f t="shared" si="31"/>
        <v>4700</v>
      </c>
      <c r="F182" s="162">
        <f t="shared" si="31"/>
        <v>2600</v>
      </c>
      <c r="G182" s="162">
        <f t="shared" si="31"/>
        <v>2600</v>
      </c>
    </row>
    <row r="183" spans="1:7" ht="12.75" customHeight="1">
      <c r="A183" s="151" t="s">
        <v>331</v>
      </c>
      <c r="B183" s="161" t="s">
        <v>359</v>
      </c>
      <c r="C183" s="161" t="s">
        <v>401</v>
      </c>
      <c r="D183" s="161" t="s">
        <v>332</v>
      </c>
      <c r="E183" s="162">
        <v>4700</v>
      </c>
      <c r="F183" s="162">
        <v>2600</v>
      </c>
      <c r="G183" s="162">
        <v>2600</v>
      </c>
    </row>
    <row r="184" spans="1:7" ht="26.25" customHeight="1">
      <c r="A184" s="151" t="s">
        <v>361</v>
      </c>
      <c r="B184" s="161" t="s">
        <v>362</v>
      </c>
      <c r="C184" s="161"/>
      <c r="D184" s="161"/>
      <c r="E184" s="162">
        <f t="shared" ref="E184:G185" si="32">E185</f>
        <v>8100</v>
      </c>
      <c r="F184" s="162">
        <f t="shared" si="32"/>
        <v>2000</v>
      </c>
      <c r="G184" s="162">
        <f t="shared" si="32"/>
        <v>2900</v>
      </c>
    </row>
    <row r="185" spans="1:7" ht="26.25" customHeight="1">
      <c r="A185" s="151" t="s">
        <v>400</v>
      </c>
      <c r="B185" s="161" t="s">
        <v>362</v>
      </c>
      <c r="C185" s="161" t="s">
        <v>401</v>
      </c>
      <c r="D185" s="161"/>
      <c r="E185" s="162">
        <f t="shared" si="32"/>
        <v>8100</v>
      </c>
      <c r="F185" s="162">
        <f t="shared" si="32"/>
        <v>2000</v>
      </c>
      <c r="G185" s="162">
        <f t="shared" si="32"/>
        <v>2900</v>
      </c>
    </row>
    <row r="186" spans="1:7" ht="12.75" customHeight="1">
      <c r="A186" s="151" t="s">
        <v>331</v>
      </c>
      <c r="B186" s="161" t="s">
        <v>362</v>
      </c>
      <c r="C186" s="161" t="s">
        <v>401</v>
      </c>
      <c r="D186" s="161" t="s">
        <v>332</v>
      </c>
      <c r="E186" s="162">
        <v>8100</v>
      </c>
      <c r="F186" s="162">
        <v>2000</v>
      </c>
      <c r="G186" s="162">
        <v>2900</v>
      </c>
    </row>
    <row r="187" spans="1:7" ht="63" customHeight="1">
      <c r="A187" s="155" t="s">
        <v>597</v>
      </c>
      <c r="B187" s="156" t="s">
        <v>182</v>
      </c>
      <c r="C187" s="161"/>
      <c r="D187" s="156"/>
      <c r="E187" s="157">
        <f>E188</f>
        <v>3636.1</v>
      </c>
      <c r="F187" s="157">
        <f>F188</f>
        <v>500</v>
      </c>
      <c r="G187" s="157">
        <f>G188</f>
        <v>0</v>
      </c>
    </row>
    <row r="188" spans="1:7" ht="24.75" customHeight="1">
      <c r="A188" s="172" t="s">
        <v>175</v>
      </c>
      <c r="B188" s="161" t="s">
        <v>177</v>
      </c>
      <c r="C188" s="161"/>
      <c r="D188" s="161"/>
      <c r="E188" s="162">
        <f>E189+E192</f>
        <v>3636.1</v>
      </c>
      <c r="F188" s="162">
        <f>F189+F192</f>
        <v>500</v>
      </c>
      <c r="G188" s="162">
        <f>G189+G192</f>
        <v>0</v>
      </c>
    </row>
    <row r="189" spans="1:7" ht="25.5" customHeight="1">
      <c r="A189" s="172" t="s">
        <v>176</v>
      </c>
      <c r="B189" s="161" t="s">
        <v>178</v>
      </c>
      <c r="C189" s="161"/>
      <c r="D189" s="161"/>
      <c r="E189" s="162">
        <f t="shared" ref="E189:G190" si="33">E190</f>
        <v>400</v>
      </c>
      <c r="F189" s="162">
        <f t="shared" si="33"/>
        <v>500</v>
      </c>
      <c r="G189" s="162">
        <f t="shared" si="33"/>
        <v>0</v>
      </c>
    </row>
    <row r="190" spans="1:7" ht="24.75" customHeight="1">
      <c r="A190" s="151" t="s">
        <v>400</v>
      </c>
      <c r="B190" s="161" t="s">
        <v>178</v>
      </c>
      <c r="C190" s="161" t="s">
        <v>401</v>
      </c>
      <c r="D190" s="161"/>
      <c r="E190" s="162">
        <f t="shared" si="33"/>
        <v>400</v>
      </c>
      <c r="F190" s="162">
        <f t="shared" si="33"/>
        <v>500</v>
      </c>
      <c r="G190" s="162">
        <f t="shared" si="33"/>
        <v>0</v>
      </c>
    </row>
    <row r="191" spans="1:7" ht="14.25" customHeight="1">
      <c r="A191" s="164" t="s">
        <v>71</v>
      </c>
      <c r="B191" s="161" t="s">
        <v>178</v>
      </c>
      <c r="C191" s="161" t="s">
        <v>401</v>
      </c>
      <c r="D191" s="161" t="s">
        <v>115</v>
      </c>
      <c r="E191" s="162">
        <v>400</v>
      </c>
      <c r="F191" s="162">
        <v>500</v>
      </c>
      <c r="G191" s="162">
        <v>0</v>
      </c>
    </row>
    <row r="192" spans="1:7" ht="81" customHeight="1">
      <c r="A192" s="164" t="s">
        <v>479</v>
      </c>
      <c r="B192" s="161" t="s">
        <v>367</v>
      </c>
      <c r="C192" s="161"/>
      <c r="D192" s="161"/>
      <c r="E192" s="162">
        <f t="shared" ref="E192:G193" si="34">E193</f>
        <v>3236.1</v>
      </c>
      <c r="F192" s="162">
        <f t="shared" si="34"/>
        <v>0</v>
      </c>
      <c r="G192" s="162">
        <f t="shared" si="34"/>
        <v>0</v>
      </c>
    </row>
    <row r="193" spans="1:7" ht="27.75" customHeight="1">
      <c r="A193" s="151" t="s">
        <v>400</v>
      </c>
      <c r="B193" s="161" t="s">
        <v>367</v>
      </c>
      <c r="C193" s="161" t="s">
        <v>401</v>
      </c>
      <c r="D193" s="161"/>
      <c r="E193" s="162">
        <f t="shared" si="34"/>
        <v>3236.1</v>
      </c>
      <c r="F193" s="162">
        <f t="shared" si="34"/>
        <v>0</v>
      </c>
      <c r="G193" s="162">
        <f t="shared" si="34"/>
        <v>0</v>
      </c>
    </row>
    <row r="194" spans="1:7" ht="12.75" customHeight="1">
      <c r="A194" s="164" t="s">
        <v>71</v>
      </c>
      <c r="B194" s="161" t="s">
        <v>367</v>
      </c>
      <c r="C194" s="161" t="s">
        <v>401</v>
      </c>
      <c r="D194" s="161" t="s">
        <v>115</v>
      </c>
      <c r="E194" s="162">
        <v>3236.1</v>
      </c>
      <c r="F194" s="162">
        <v>0</v>
      </c>
      <c r="G194" s="162">
        <v>0</v>
      </c>
    </row>
    <row r="195" spans="1:7" ht="52.5" customHeight="1">
      <c r="A195" s="155" t="s">
        <v>495</v>
      </c>
      <c r="B195" s="175" t="s">
        <v>16</v>
      </c>
      <c r="C195" s="161"/>
      <c r="D195" s="161"/>
      <c r="E195" s="157">
        <f>E196</f>
        <v>12000</v>
      </c>
      <c r="F195" s="157">
        <f t="shared" ref="F195:G197" si="35">F196</f>
        <v>0</v>
      </c>
      <c r="G195" s="157">
        <f t="shared" si="35"/>
        <v>0</v>
      </c>
    </row>
    <row r="196" spans="1:7" ht="27" customHeight="1">
      <c r="A196" s="151" t="s">
        <v>497</v>
      </c>
      <c r="B196" s="176" t="s">
        <v>17</v>
      </c>
      <c r="C196" s="161"/>
      <c r="D196" s="161"/>
      <c r="E196" s="162">
        <f>E197</f>
        <v>12000</v>
      </c>
      <c r="F196" s="162">
        <f t="shared" si="35"/>
        <v>0</v>
      </c>
      <c r="G196" s="162">
        <f t="shared" si="35"/>
        <v>0</v>
      </c>
    </row>
    <row r="197" spans="1:7" ht="39.75" customHeight="1">
      <c r="A197" s="151" t="s">
        <v>24</v>
      </c>
      <c r="B197" s="176" t="s">
        <v>17</v>
      </c>
      <c r="C197" s="161" t="s">
        <v>382</v>
      </c>
      <c r="D197" s="161"/>
      <c r="E197" s="162">
        <f>E198</f>
        <v>12000</v>
      </c>
      <c r="F197" s="162">
        <f t="shared" si="35"/>
        <v>0</v>
      </c>
      <c r="G197" s="162">
        <f t="shared" si="35"/>
        <v>0</v>
      </c>
    </row>
    <row r="198" spans="1:7" ht="12.75" customHeight="1">
      <c r="A198" s="164" t="s">
        <v>111</v>
      </c>
      <c r="B198" s="176" t="s">
        <v>17</v>
      </c>
      <c r="C198" s="161" t="s">
        <v>382</v>
      </c>
      <c r="D198" s="161" t="s">
        <v>113</v>
      </c>
      <c r="E198" s="162">
        <v>12000</v>
      </c>
      <c r="F198" s="162">
        <v>0</v>
      </c>
      <c r="G198" s="162">
        <v>0</v>
      </c>
    </row>
    <row r="199" spans="1:7" ht="25.5">
      <c r="A199" s="155" t="s">
        <v>25</v>
      </c>
      <c r="B199" s="156" t="s">
        <v>159</v>
      </c>
      <c r="C199" s="156"/>
      <c r="D199" s="156"/>
      <c r="E199" s="157">
        <f>E200</f>
        <v>51686.9</v>
      </c>
      <c r="F199" s="157">
        <f>F200</f>
        <v>53476</v>
      </c>
      <c r="G199" s="157">
        <f>G200</f>
        <v>55159.5</v>
      </c>
    </row>
    <row r="200" spans="1:7" ht="39" customHeight="1">
      <c r="A200" s="151" t="s">
        <v>517</v>
      </c>
      <c r="B200" s="161" t="s">
        <v>160</v>
      </c>
      <c r="C200" s="161"/>
      <c r="D200" s="161"/>
      <c r="E200" s="162">
        <f>E201+E204+E216+E219+E224+E231+E235</f>
        <v>51686.9</v>
      </c>
      <c r="F200" s="162">
        <f>F201+F204+F216+F219+F224+F231+F235</f>
        <v>53476</v>
      </c>
      <c r="G200" s="162">
        <f>G201+G204+G216+G219+G224+G231+G235</f>
        <v>55159.5</v>
      </c>
    </row>
    <row r="201" spans="1:7" ht="25.5" customHeight="1">
      <c r="A201" s="151" t="s">
        <v>338</v>
      </c>
      <c r="B201" s="161" t="s">
        <v>161</v>
      </c>
      <c r="C201" s="161"/>
      <c r="D201" s="161"/>
      <c r="E201" s="162">
        <f t="shared" ref="E201:G202" si="36">E202</f>
        <v>1990</v>
      </c>
      <c r="F201" s="162">
        <f t="shared" si="36"/>
        <v>2090</v>
      </c>
      <c r="G201" s="162">
        <f t="shared" si="36"/>
        <v>2195</v>
      </c>
    </row>
    <row r="202" spans="1:7" ht="26.25" customHeight="1">
      <c r="A202" s="151" t="s">
        <v>518</v>
      </c>
      <c r="B202" s="161" t="s">
        <v>161</v>
      </c>
      <c r="C202" s="161" t="s">
        <v>519</v>
      </c>
      <c r="D202" s="161"/>
      <c r="E202" s="162">
        <f t="shared" si="36"/>
        <v>1990</v>
      </c>
      <c r="F202" s="162">
        <f t="shared" si="36"/>
        <v>2090</v>
      </c>
      <c r="G202" s="162">
        <f t="shared" si="36"/>
        <v>2195</v>
      </c>
    </row>
    <row r="203" spans="1:7" ht="52.5" customHeight="1">
      <c r="A203" s="151" t="s">
        <v>433</v>
      </c>
      <c r="B203" s="161" t="s">
        <v>161</v>
      </c>
      <c r="C203" s="161" t="s">
        <v>519</v>
      </c>
      <c r="D203" s="161" t="s">
        <v>103</v>
      </c>
      <c r="E203" s="162">
        <v>1990</v>
      </c>
      <c r="F203" s="162">
        <v>2090</v>
      </c>
      <c r="G203" s="162">
        <v>2195</v>
      </c>
    </row>
    <row r="204" spans="1:7" ht="27" customHeight="1">
      <c r="A204" s="151" t="s">
        <v>347</v>
      </c>
      <c r="B204" s="161" t="s">
        <v>162</v>
      </c>
      <c r="C204" s="161"/>
      <c r="D204" s="161"/>
      <c r="E204" s="162">
        <f>E205+E208+E211+E213</f>
        <v>44815</v>
      </c>
      <c r="F204" s="162">
        <f>F205+F208+F211+F213</f>
        <v>46439</v>
      </c>
      <c r="G204" s="162">
        <f>G205+G208+G211+G213</f>
        <v>48219</v>
      </c>
    </row>
    <row r="205" spans="1:7" ht="24.75" customHeight="1">
      <c r="A205" s="151" t="s">
        <v>518</v>
      </c>
      <c r="B205" s="161" t="s">
        <v>162</v>
      </c>
      <c r="C205" s="161" t="s">
        <v>519</v>
      </c>
      <c r="D205" s="161"/>
      <c r="E205" s="162">
        <f>E206+E207</f>
        <v>34080</v>
      </c>
      <c r="F205" s="162">
        <f>F206+F207</f>
        <v>35650</v>
      </c>
      <c r="G205" s="162">
        <f>G206+G207</f>
        <v>37430</v>
      </c>
    </row>
    <row r="206" spans="1:7" ht="39.75" customHeight="1">
      <c r="A206" s="151" t="s">
        <v>520</v>
      </c>
      <c r="B206" s="161" t="s">
        <v>162</v>
      </c>
      <c r="C206" s="161" t="s">
        <v>519</v>
      </c>
      <c r="D206" s="161" t="s">
        <v>212</v>
      </c>
      <c r="E206" s="162">
        <v>2870</v>
      </c>
      <c r="F206" s="162">
        <v>2950</v>
      </c>
      <c r="G206" s="162">
        <v>3030</v>
      </c>
    </row>
    <row r="207" spans="1:7" ht="51.75" customHeight="1">
      <c r="A207" s="151" t="s">
        <v>433</v>
      </c>
      <c r="B207" s="161" t="s">
        <v>162</v>
      </c>
      <c r="C207" s="161" t="s">
        <v>519</v>
      </c>
      <c r="D207" s="161" t="s">
        <v>103</v>
      </c>
      <c r="E207" s="162">
        <v>31210</v>
      </c>
      <c r="F207" s="162">
        <v>32700</v>
      </c>
      <c r="G207" s="162">
        <v>34400</v>
      </c>
    </row>
    <row r="208" spans="1:7" ht="26.25" customHeight="1">
      <c r="A208" s="151" t="s">
        <v>400</v>
      </c>
      <c r="B208" s="161" t="s">
        <v>162</v>
      </c>
      <c r="C208" s="161" t="s">
        <v>401</v>
      </c>
      <c r="D208" s="161"/>
      <c r="E208" s="162">
        <f>E209+E210</f>
        <v>10505</v>
      </c>
      <c r="F208" s="162">
        <f>F209+F210</f>
        <v>10559</v>
      </c>
      <c r="G208" s="162">
        <f>G209+G210</f>
        <v>10559</v>
      </c>
    </row>
    <row r="209" spans="1:7" ht="37.5" customHeight="1">
      <c r="A209" s="151" t="s">
        <v>520</v>
      </c>
      <c r="B209" s="161" t="s">
        <v>162</v>
      </c>
      <c r="C209" s="161" t="s">
        <v>401</v>
      </c>
      <c r="D209" s="161" t="s">
        <v>212</v>
      </c>
      <c r="E209" s="162">
        <v>1455</v>
      </c>
      <c r="F209" s="162">
        <v>1549</v>
      </c>
      <c r="G209" s="162">
        <v>1549</v>
      </c>
    </row>
    <row r="210" spans="1:7" ht="51.75" customHeight="1">
      <c r="A210" s="151" t="s">
        <v>433</v>
      </c>
      <c r="B210" s="161" t="s">
        <v>162</v>
      </c>
      <c r="C210" s="161" t="s">
        <v>401</v>
      </c>
      <c r="D210" s="161" t="s">
        <v>103</v>
      </c>
      <c r="E210" s="162">
        <v>9050</v>
      </c>
      <c r="F210" s="162">
        <v>9010</v>
      </c>
      <c r="G210" s="162">
        <v>9010</v>
      </c>
    </row>
    <row r="211" spans="1:7" ht="12.75" customHeight="1">
      <c r="A211" s="151" t="s">
        <v>57</v>
      </c>
      <c r="B211" s="161" t="s">
        <v>162</v>
      </c>
      <c r="C211" s="161" t="s">
        <v>56</v>
      </c>
      <c r="D211" s="161"/>
      <c r="E211" s="162">
        <f>E212</f>
        <v>20</v>
      </c>
      <c r="F211" s="162">
        <f>F212</f>
        <v>20</v>
      </c>
      <c r="G211" s="162">
        <f>G212</f>
        <v>20</v>
      </c>
    </row>
    <row r="212" spans="1:7" ht="51.75" customHeight="1">
      <c r="A212" s="151" t="s">
        <v>433</v>
      </c>
      <c r="B212" s="161" t="s">
        <v>162</v>
      </c>
      <c r="C212" s="161" t="s">
        <v>56</v>
      </c>
      <c r="D212" s="161" t="s">
        <v>103</v>
      </c>
      <c r="E212" s="162">
        <v>20</v>
      </c>
      <c r="F212" s="162">
        <v>20</v>
      </c>
      <c r="G212" s="162">
        <v>20</v>
      </c>
    </row>
    <row r="213" spans="1:7" ht="12.75" customHeight="1">
      <c r="A213" s="151" t="s">
        <v>434</v>
      </c>
      <c r="B213" s="161" t="s">
        <v>162</v>
      </c>
      <c r="C213" s="161" t="s">
        <v>186</v>
      </c>
      <c r="D213" s="161"/>
      <c r="E213" s="162">
        <f>E214+E215</f>
        <v>210</v>
      </c>
      <c r="F213" s="162">
        <f>F214+F215</f>
        <v>210</v>
      </c>
      <c r="G213" s="162">
        <f>G214+G215</f>
        <v>210</v>
      </c>
    </row>
    <row r="214" spans="1:7" ht="39" customHeight="1">
      <c r="A214" s="151" t="s">
        <v>520</v>
      </c>
      <c r="B214" s="161" t="s">
        <v>162</v>
      </c>
      <c r="C214" s="161" t="s">
        <v>186</v>
      </c>
      <c r="D214" s="161" t="s">
        <v>212</v>
      </c>
      <c r="E214" s="162">
        <v>10</v>
      </c>
      <c r="F214" s="162">
        <v>10</v>
      </c>
      <c r="G214" s="162">
        <v>10</v>
      </c>
    </row>
    <row r="215" spans="1:7" ht="52.5" customHeight="1">
      <c r="A215" s="151" t="s">
        <v>433</v>
      </c>
      <c r="B215" s="161" t="s">
        <v>162</v>
      </c>
      <c r="C215" s="161" t="s">
        <v>186</v>
      </c>
      <c r="D215" s="161" t="s">
        <v>103</v>
      </c>
      <c r="E215" s="162">
        <v>200</v>
      </c>
      <c r="F215" s="162">
        <v>200</v>
      </c>
      <c r="G215" s="162">
        <v>200</v>
      </c>
    </row>
    <row r="216" spans="1:7" ht="27.75" customHeight="1">
      <c r="A216" s="151" t="s">
        <v>28</v>
      </c>
      <c r="B216" s="161" t="s">
        <v>163</v>
      </c>
      <c r="C216" s="161"/>
      <c r="D216" s="161"/>
      <c r="E216" s="162">
        <f t="shared" ref="E216:G217" si="37">E217</f>
        <v>1720</v>
      </c>
      <c r="F216" s="162">
        <f t="shared" si="37"/>
        <v>1810</v>
      </c>
      <c r="G216" s="162">
        <f t="shared" si="37"/>
        <v>1900</v>
      </c>
    </row>
    <row r="217" spans="1:7" ht="26.25" customHeight="1">
      <c r="A217" s="151" t="s">
        <v>518</v>
      </c>
      <c r="B217" s="161" t="s">
        <v>163</v>
      </c>
      <c r="C217" s="161" t="s">
        <v>519</v>
      </c>
      <c r="D217" s="161"/>
      <c r="E217" s="162">
        <f t="shared" si="37"/>
        <v>1720</v>
      </c>
      <c r="F217" s="162">
        <f t="shared" si="37"/>
        <v>1810</v>
      </c>
      <c r="G217" s="162">
        <f t="shared" si="37"/>
        <v>1900</v>
      </c>
    </row>
    <row r="218" spans="1:7" ht="37.5" customHeight="1">
      <c r="A218" s="151" t="s">
        <v>520</v>
      </c>
      <c r="B218" s="161" t="s">
        <v>163</v>
      </c>
      <c r="C218" s="161" t="s">
        <v>519</v>
      </c>
      <c r="D218" s="161" t="s">
        <v>212</v>
      </c>
      <c r="E218" s="162">
        <v>1720</v>
      </c>
      <c r="F218" s="162">
        <v>1810</v>
      </c>
      <c r="G218" s="162">
        <v>1900</v>
      </c>
    </row>
    <row r="219" spans="1:7" ht="26.25" customHeight="1">
      <c r="A219" s="151" t="s">
        <v>381</v>
      </c>
      <c r="B219" s="161" t="s">
        <v>164</v>
      </c>
      <c r="C219" s="161"/>
      <c r="D219" s="161"/>
      <c r="E219" s="162">
        <f>E220</f>
        <v>1817</v>
      </c>
      <c r="F219" s="162">
        <f>F220</f>
        <v>1782</v>
      </c>
      <c r="G219" s="162">
        <f>G220</f>
        <v>1782</v>
      </c>
    </row>
    <row r="220" spans="1:7" ht="25.5" customHeight="1">
      <c r="A220" s="151" t="s">
        <v>400</v>
      </c>
      <c r="B220" s="161" t="s">
        <v>164</v>
      </c>
      <c r="C220" s="161" t="s">
        <v>401</v>
      </c>
      <c r="D220" s="167"/>
      <c r="E220" s="162">
        <f>E221+E222+E223</f>
        <v>1817</v>
      </c>
      <c r="F220" s="162">
        <f>F221+F222+F223</f>
        <v>1782</v>
      </c>
      <c r="G220" s="162">
        <f>G221+G222+G223</f>
        <v>1782</v>
      </c>
    </row>
    <row r="221" spans="1:7" ht="12.75" customHeight="1">
      <c r="A221" s="151" t="s">
        <v>228</v>
      </c>
      <c r="B221" s="161" t="s">
        <v>164</v>
      </c>
      <c r="C221" s="161" t="s">
        <v>401</v>
      </c>
      <c r="D221" s="161" t="s">
        <v>229</v>
      </c>
      <c r="E221" s="162">
        <v>432</v>
      </c>
      <c r="F221" s="162">
        <v>432</v>
      </c>
      <c r="G221" s="162">
        <v>432</v>
      </c>
    </row>
    <row r="222" spans="1:7" ht="11.25" customHeight="1">
      <c r="A222" s="151" t="s">
        <v>111</v>
      </c>
      <c r="B222" s="161" t="s">
        <v>164</v>
      </c>
      <c r="C222" s="161" t="s">
        <v>401</v>
      </c>
      <c r="D222" s="161" t="s">
        <v>181</v>
      </c>
      <c r="E222" s="162">
        <v>985</v>
      </c>
      <c r="F222" s="162">
        <v>950</v>
      </c>
      <c r="G222" s="162">
        <v>950</v>
      </c>
    </row>
    <row r="223" spans="1:7" ht="12.75" customHeight="1">
      <c r="A223" s="151" t="s">
        <v>422</v>
      </c>
      <c r="B223" s="161" t="s">
        <v>164</v>
      </c>
      <c r="C223" s="167" t="s">
        <v>401</v>
      </c>
      <c r="D223" s="163" t="s">
        <v>424</v>
      </c>
      <c r="E223" s="162">
        <v>400</v>
      </c>
      <c r="F223" s="162">
        <v>400</v>
      </c>
      <c r="G223" s="162">
        <v>400</v>
      </c>
    </row>
    <row r="224" spans="1:7" ht="12.75" customHeight="1">
      <c r="A224" s="151" t="s">
        <v>79</v>
      </c>
      <c r="B224" s="163" t="s">
        <v>78</v>
      </c>
      <c r="C224" s="177"/>
      <c r="D224" s="163"/>
      <c r="E224" s="168">
        <f>E228+E225</f>
        <v>341.4</v>
      </c>
      <c r="F224" s="168">
        <f>F228+F225</f>
        <v>351.5</v>
      </c>
      <c r="G224" s="168">
        <f>G228+G225</f>
        <v>60</v>
      </c>
    </row>
    <row r="225" spans="1:7" ht="40.5" customHeight="1">
      <c r="A225" s="151" t="s">
        <v>237</v>
      </c>
      <c r="B225" s="178" t="s">
        <v>239</v>
      </c>
      <c r="C225" s="177"/>
      <c r="D225" s="163"/>
      <c r="E225" s="168">
        <f t="shared" ref="E225:G226" si="38">E226</f>
        <v>60</v>
      </c>
      <c r="F225" s="168">
        <f t="shared" si="38"/>
        <v>60</v>
      </c>
      <c r="G225" s="168">
        <f t="shared" si="38"/>
        <v>60</v>
      </c>
    </row>
    <row r="226" spans="1:7" ht="12.75" customHeight="1">
      <c r="A226" s="179" t="s">
        <v>537</v>
      </c>
      <c r="B226" s="178" t="s">
        <v>239</v>
      </c>
      <c r="C226" s="177" t="s">
        <v>240</v>
      </c>
      <c r="D226" s="163"/>
      <c r="E226" s="168">
        <f t="shared" si="38"/>
        <v>60</v>
      </c>
      <c r="F226" s="168">
        <f t="shared" si="38"/>
        <v>60</v>
      </c>
      <c r="G226" s="168">
        <f t="shared" si="38"/>
        <v>60</v>
      </c>
    </row>
    <row r="227" spans="1:7" ht="40.5" customHeight="1">
      <c r="A227" s="151" t="s">
        <v>520</v>
      </c>
      <c r="B227" s="178" t="s">
        <v>239</v>
      </c>
      <c r="C227" s="177" t="s">
        <v>240</v>
      </c>
      <c r="D227" s="163" t="s">
        <v>212</v>
      </c>
      <c r="E227" s="168">
        <v>60</v>
      </c>
      <c r="F227" s="168">
        <v>60</v>
      </c>
      <c r="G227" s="168">
        <v>60</v>
      </c>
    </row>
    <row r="228" spans="1:7" ht="27" customHeight="1">
      <c r="A228" s="151" t="s">
        <v>327</v>
      </c>
      <c r="B228" s="163" t="s">
        <v>165</v>
      </c>
      <c r="C228" s="177"/>
      <c r="D228" s="177"/>
      <c r="E228" s="168">
        <f t="shared" ref="E228:G229" si="39">E229</f>
        <v>281.39999999999998</v>
      </c>
      <c r="F228" s="168">
        <f t="shared" si="39"/>
        <v>291.5</v>
      </c>
      <c r="G228" s="168">
        <f t="shared" si="39"/>
        <v>0</v>
      </c>
    </row>
    <row r="229" spans="1:7" ht="25.5" customHeight="1">
      <c r="A229" s="151" t="s">
        <v>518</v>
      </c>
      <c r="B229" s="163" t="s">
        <v>165</v>
      </c>
      <c r="C229" s="177" t="s">
        <v>519</v>
      </c>
      <c r="D229" s="177"/>
      <c r="E229" s="168">
        <f t="shared" si="39"/>
        <v>281.39999999999998</v>
      </c>
      <c r="F229" s="168">
        <f t="shared" si="39"/>
        <v>291.5</v>
      </c>
      <c r="G229" s="168">
        <f t="shared" si="39"/>
        <v>0</v>
      </c>
    </row>
    <row r="230" spans="1:7" ht="12.75" customHeight="1">
      <c r="A230" s="151" t="s">
        <v>234</v>
      </c>
      <c r="B230" s="163" t="s">
        <v>165</v>
      </c>
      <c r="C230" s="177" t="s">
        <v>519</v>
      </c>
      <c r="D230" s="177" t="s">
        <v>235</v>
      </c>
      <c r="E230" s="168">
        <v>281.39999999999998</v>
      </c>
      <c r="F230" s="168">
        <v>291.5</v>
      </c>
      <c r="G230" s="168">
        <v>0</v>
      </c>
    </row>
    <row r="231" spans="1:7" ht="26.25" customHeight="1">
      <c r="A231" s="151" t="s">
        <v>80</v>
      </c>
      <c r="B231" s="161" t="s">
        <v>81</v>
      </c>
      <c r="C231" s="167"/>
      <c r="D231" s="167"/>
      <c r="E231" s="162">
        <f>E232</f>
        <v>3.5</v>
      </c>
      <c r="F231" s="162">
        <f t="shared" ref="F231:G233" si="40">F232</f>
        <v>3.5</v>
      </c>
      <c r="G231" s="162">
        <f t="shared" si="40"/>
        <v>3.5</v>
      </c>
    </row>
    <row r="232" spans="1:7" ht="51" customHeight="1">
      <c r="A232" s="151" t="s">
        <v>377</v>
      </c>
      <c r="B232" s="163" t="s">
        <v>166</v>
      </c>
      <c r="C232" s="167"/>
      <c r="D232" s="163"/>
      <c r="E232" s="168">
        <f>E233</f>
        <v>3.5</v>
      </c>
      <c r="F232" s="168">
        <f t="shared" si="40"/>
        <v>3.5</v>
      </c>
      <c r="G232" s="168">
        <f t="shared" si="40"/>
        <v>3.5</v>
      </c>
    </row>
    <row r="233" spans="1:7" ht="24.75" customHeight="1">
      <c r="A233" s="151" t="s">
        <v>400</v>
      </c>
      <c r="B233" s="163" t="s">
        <v>166</v>
      </c>
      <c r="C233" s="167" t="s">
        <v>401</v>
      </c>
      <c r="D233" s="163"/>
      <c r="E233" s="168">
        <f>E234</f>
        <v>3.5</v>
      </c>
      <c r="F233" s="168">
        <f t="shared" si="40"/>
        <v>3.5</v>
      </c>
      <c r="G233" s="168">
        <f t="shared" si="40"/>
        <v>3.5</v>
      </c>
    </row>
    <row r="234" spans="1:7" ht="12" customHeight="1">
      <c r="A234" s="151" t="s">
        <v>228</v>
      </c>
      <c r="B234" s="163" t="s">
        <v>166</v>
      </c>
      <c r="C234" s="161" t="s">
        <v>401</v>
      </c>
      <c r="D234" s="161" t="s">
        <v>229</v>
      </c>
      <c r="E234" s="162">
        <v>3.5</v>
      </c>
      <c r="F234" s="162">
        <v>3.5</v>
      </c>
      <c r="G234" s="162">
        <v>3.5</v>
      </c>
    </row>
    <row r="235" spans="1:7" ht="24.75" customHeight="1">
      <c r="A235" s="151" t="s">
        <v>29</v>
      </c>
      <c r="B235" s="163" t="s">
        <v>167</v>
      </c>
      <c r="C235" s="167"/>
      <c r="D235" s="163"/>
      <c r="E235" s="168">
        <f>E236</f>
        <v>1000</v>
      </c>
      <c r="F235" s="168">
        <f t="shared" ref="F235:G237" si="41">F236</f>
        <v>1000</v>
      </c>
      <c r="G235" s="168">
        <f t="shared" si="41"/>
        <v>1000</v>
      </c>
    </row>
    <row r="236" spans="1:7" ht="27" customHeight="1">
      <c r="A236" s="151" t="s">
        <v>30</v>
      </c>
      <c r="B236" s="163" t="s">
        <v>168</v>
      </c>
      <c r="C236" s="167"/>
      <c r="D236" s="167"/>
      <c r="E236" s="162">
        <f>E237</f>
        <v>1000</v>
      </c>
      <c r="F236" s="162">
        <f t="shared" si="41"/>
        <v>1000</v>
      </c>
      <c r="G236" s="162">
        <f t="shared" si="41"/>
        <v>1000</v>
      </c>
    </row>
    <row r="237" spans="1:7" ht="14.25" customHeight="1">
      <c r="A237" s="151" t="s">
        <v>503</v>
      </c>
      <c r="B237" s="163" t="s">
        <v>168</v>
      </c>
      <c r="C237" s="167" t="s">
        <v>471</v>
      </c>
      <c r="D237" s="167"/>
      <c r="E237" s="162">
        <f>E238</f>
        <v>1000</v>
      </c>
      <c r="F237" s="162">
        <f t="shared" si="41"/>
        <v>1000</v>
      </c>
      <c r="G237" s="162">
        <f t="shared" si="41"/>
        <v>1000</v>
      </c>
    </row>
    <row r="238" spans="1:7" ht="12.75" customHeight="1">
      <c r="A238" s="151" t="s">
        <v>472</v>
      </c>
      <c r="B238" s="163" t="s">
        <v>168</v>
      </c>
      <c r="C238" s="167" t="s">
        <v>471</v>
      </c>
      <c r="D238" s="167" t="s">
        <v>473</v>
      </c>
      <c r="E238" s="162">
        <v>1000</v>
      </c>
      <c r="F238" s="162">
        <v>1000</v>
      </c>
      <c r="G238" s="162">
        <v>1000</v>
      </c>
    </row>
    <row r="239" spans="1:7">
      <c r="A239" s="191"/>
      <c r="B239" s="191"/>
      <c r="C239" s="191"/>
      <c r="D239" s="191"/>
      <c r="E239" s="191"/>
      <c r="F239" s="191"/>
      <c r="G239" s="191"/>
    </row>
    <row r="240" spans="1:7">
      <c r="A240" s="191"/>
      <c r="B240" s="191"/>
      <c r="C240" s="191"/>
      <c r="D240" s="191"/>
      <c r="E240" s="191"/>
      <c r="F240" s="191"/>
      <c r="G240" s="191"/>
    </row>
    <row r="241" spans="1:7">
      <c r="A241" s="191"/>
      <c r="B241" s="191"/>
      <c r="C241" s="191"/>
      <c r="D241" s="191"/>
      <c r="E241" s="191"/>
      <c r="F241" s="191"/>
      <c r="G241" s="191"/>
    </row>
    <row r="242" spans="1:7">
      <c r="A242" s="191"/>
      <c r="B242" s="191"/>
      <c r="C242" s="191"/>
      <c r="D242" s="191"/>
      <c r="E242" s="191"/>
      <c r="F242" s="191"/>
      <c r="G242" s="191"/>
    </row>
    <row r="243" spans="1:7">
      <c r="A243" s="191"/>
      <c r="B243" s="191"/>
      <c r="C243" s="191"/>
      <c r="D243" s="191"/>
      <c r="E243" s="191"/>
      <c r="F243" s="191"/>
      <c r="G243" s="191"/>
    </row>
    <row r="244" spans="1:7">
      <c r="A244" s="191"/>
      <c r="B244" s="191"/>
      <c r="C244" s="191"/>
      <c r="D244" s="191"/>
      <c r="E244" s="191"/>
      <c r="F244" s="191"/>
      <c r="G244" s="191"/>
    </row>
    <row r="245" spans="1:7">
      <c r="A245" s="191"/>
      <c r="B245" s="191"/>
      <c r="C245" s="191"/>
      <c r="D245" s="191"/>
      <c r="E245" s="191"/>
      <c r="F245" s="191"/>
      <c r="G245" s="191"/>
    </row>
    <row r="246" spans="1:7">
      <c r="A246" s="191"/>
      <c r="B246" s="191"/>
      <c r="C246" s="191"/>
      <c r="D246" s="191"/>
      <c r="E246" s="191"/>
      <c r="F246" s="191"/>
      <c r="G246" s="191"/>
    </row>
    <row r="247" spans="1:7">
      <c r="A247" s="191"/>
      <c r="B247" s="191"/>
      <c r="C247" s="191"/>
      <c r="D247" s="191"/>
      <c r="E247" s="191"/>
      <c r="F247" s="191"/>
      <c r="G247" s="191"/>
    </row>
    <row r="248" spans="1:7">
      <c r="A248" s="191"/>
      <c r="B248" s="191"/>
      <c r="C248" s="191"/>
      <c r="D248" s="191"/>
      <c r="E248" s="191"/>
      <c r="F248" s="191"/>
      <c r="G248" s="191"/>
    </row>
    <row r="249" spans="1:7">
      <c r="A249" s="191"/>
      <c r="B249" s="191"/>
      <c r="C249" s="191"/>
      <c r="D249" s="191"/>
      <c r="E249" s="191"/>
      <c r="F249" s="191"/>
      <c r="G249" s="191"/>
    </row>
    <row r="250" spans="1:7">
      <c r="A250" s="191"/>
      <c r="B250" s="191"/>
      <c r="C250" s="191"/>
      <c r="D250" s="191"/>
      <c r="E250" s="191"/>
      <c r="F250" s="191"/>
      <c r="G250" s="191"/>
    </row>
  </sheetData>
  <mergeCells count="7">
    <mergeCell ref="A6:G6"/>
    <mergeCell ref="A7:G7"/>
    <mergeCell ref="A8:A9"/>
    <mergeCell ref="B8:B9"/>
    <mergeCell ref="C8:C9"/>
    <mergeCell ref="D8:D9"/>
    <mergeCell ref="E8:G8"/>
  </mergeCells>
  <phoneticPr fontId="0" type="noConversion"/>
  <pageMargins left="0.35433070866141736" right="0" top="0.78740157480314965" bottom="0.39370078740157483" header="0" footer="0"/>
  <pageSetup paperSize="9" scale="90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6"/>
  <sheetViews>
    <sheetView zoomScale="120" zoomScaleNormal="120" zoomScaleSheetLayoutView="120" workbookViewId="0">
      <selection activeCell="F1" sqref="F1:G5"/>
    </sheetView>
  </sheetViews>
  <sheetFormatPr defaultColWidth="9.1328125" defaultRowHeight="13.15"/>
  <cols>
    <col min="1" max="1" width="42.73046875" style="13" customWidth="1"/>
    <col min="2" max="2" width="9.265625" style="13" customWidth="1"/>
    <col min="3" max="3" width="11.265625" style="13" customWidth="1"/>
    <col min="4" max="4" width="7.265625" style="13" customWidth="1"/>
    <col min="5" max="5" width="12.1328125" style="13" customWidth="1"/>
    <col min="6" max="7" width="11.3984375" style="13" customWidth="1"/>
    <col min="8" max="16384" width="9.1328125" style="13"/>
  </cols>
  <sheetData>
    <row r="1" spans="1:7">
      <c r="E1" s="12"/>
      <c r="F1" s="4"/>
      <c r="G1" s="12" t="s">
        <v>396</v>
      </c>
    </row>
    <row r="2" spans="1:7">
      <c r="E2" s="12"/>
      <c r="F2" s="4"/>
      <c r="G2" s="12" t="s">
        <v>599</v>
      </c>
    </row>
    <row r="3" spans="1:7">
      <c r="E3" s="12"/>
      <c r="F3" s="4"/>
      <c r="G3" s="12" t="s">
        <v>600</v>
      </c>
    </row>
    <row r="4" spans="1:7">
      <c r="E4" s="12"/>
      <c r="F4" s="4"/>
      <c r="G4" s="12" t="s">
        <v>478</v>
      </c>
    </row>
    <row r="5" spans="1:7">
      <c r="E5" s="12"/>
      <c r="F5" s="4"/>
      <c r="G5" s="12" t="s">
        <v>602</v>
      </c>
    </row>
    <row r="6" spans="1:7" ht="15">
      <c r="A6" s="237" t="s">
        <v>173</v>
      </c>
      <c r="B6" s="237"/>
      <c r="C6" s="237"/>
      <c r="D6" s="237"/>
      <c r="E6" s="237"/>
      <c r="F6" s="237"/>
      <c r="G6" s="237"/>
    </row>
    <row r="7" spans="1:7" ht="89.25" customHeight="1">
      <c r="A7" s="238" t="s">
        <v>596</v>
      </c>
      <c r="B7" s="238"/>
      <c r="C7" s="238"/>
      <c r="D7" s="238"/>
      <c r="E7" s="238"/>
      <c r="F7" s="238"/>
      <c r="G7" s="238"/>
    </row>
    <row r="8" spans="1:7" s="15" customFormat="1" ht="12.75" customHeight="1">
      <c r="A8" s="239" t="s">
        <v>38</v>
      </c>
      <c r="B8" s="234" t="s">
        <v>72</v>
      </c>
      <c r="C8" s="235"/>
      <c r="D8" s="236"/>
      <c r="E8" s="234" t="s">
        <v>65</v>
      </c>
      <c r="F8" s="235"/>
      <c r="G8" s="236"/>
    </row>
    <row r="9" spans="1:7" s="15" customFormat="1" ht="27.75" customHeight="1">
      <c r="A9" s="240"/>
      <c r="B9" s="193" t="s">
        <v>40</v>
      </c>
      <c r="C9" s="193" t="s">
        <v>41</v>
      </c>
      <c r="D9" s="193" t="s">
        <v>42</v>
      </c>
      <c r="E9" s="193" t="s">
        <v>309</v>
      </c>
      <c r="F9" s="193" t="s">
        <v>310</v>
      </c>
      <c r="G9" s="193" t="s">
        <v>311</v>
      </c>
    </row>
    <row r="10" spans="1:7" s="15" customFormat="1" ht="12.75" customHeight="1">
      <c r="A10" s="184">
        <v>2</v>
      </c>
      <c r="B10" s="185">
        <v>4</v>
      </c>
      <c r="C10" s="185">
        <v>5</v>
      </c>
      <c r="D10" s="185">
        <v>6</v>
      </c>
      <c r="E10" s="193">
        <v>7</v>
      </c>
      <c r="F10" s="185"/>
      <c r="G10" s="193"/>
    </row>
    <row r="11" spans="1:7" s="15" customFormat="1" ht="25.5">
      <c r="A11" s="187" t="s">
        <v>544</v>
      </c>
      <c r="B11" s="185"/>
      <c r="C11" s="185"/>
      <c r="D11" s="185"/>
      <c r="E11" s="193"/>
      <c r="F11" s="193"/>
      <c r="G11" s="193"/>
    </row>
    <row r="12" spans="1:7" s="15" customFormat="1" ht="12.75">
      <c r="A12" s="155" t="s">
        <v>66</v>
      </c>
      <c r="B12" s="170" t="s">
        <v>104</v>
      </c>
      <c r="C12" s="170"/>
      <c r="D12" s="170"/>
      <c r="E12" s="180">
        <f>E25+E13+E35+E40</f>
        <v>59990.5</v>
      </c>
      <c r="F12" s="180">
        <f>F25+F13+F35+F40</f>
        <v>56904.5</v>
      </c>
      <c r="G12" s="180">
        <f>G25+G13+G35+G40</f>
        <v>62879.5</v>
      </c>
    </row>
    <row r="13" spans="1:7" s="15" customFormat="1" ht="50.25" customHeight="1">
      <c r="A13" s="155" t="s">
        <v>330</v>
      </c>
      <c r="B13" s="170" t="s">
        <v>212</v>
      </c>
      <c r="C13" s="170"/>
      <c r="D13" s="170"/>
      <c r="E13" s="180">
        <f t="shared" ref="E13:G14" si="0">E14</f>
        <v>6115</v>
      </c>
      <c r="F13" s="180">
        <f t="shared" si="0"/>
        <v>6379</v>
      </c>
      <c r="G13" s="180">
        <f t="shared" si="0"/>
        <v>6549</v>
      </c>
    </row>
    <row r="14" spans="1:7" s="15" customFormat="1">
      <c r="A14" s="151" t="s">
        <v>425</v>
      </c>
      <c r="B14" s="163" t="s">
        <v>212</v>
      </c>
      <c r="C14" s="163" t="s">
        <v>159</v>
      </c>
      <c r="D14" s="163"/>
      <c r="E14" s="152">
        <f t="shared" si="0"/>
        <v>6115</v>
      </c>
      <c r="F14" s="152">
        <f t="shared" si="0"/>
        <v>6379</v>
      </c>
      <c r="G14" s="152">
        <f t="shared" si="0"/>
        <v>6549</v>
      </c>
    </row>
    <row r="15" spans="1:7" s="15" customFormat="1" ht="39.4">
      <c r="A15" s="151" t="s">
        <v>346</v>
      </c>
      <c r="B15" s="163" t="s">
        <v>212</v>
      </c>
      <c r="C15" s="163" t="s">
        <v>160</v>
      </c>
      <c r="D15" s="163"/>
      <c r="E15" s="152">
        <f>E16+E20+E23</f>
        <v>6115</v>
      </c>
      <c r="F15" s="152">
        <f>F16+F20+F23</f>
        <v>6379</v>
      </c>
      <c r="G15" s="152">
        <f>G16+G20+G23</f>
        <v>6549</v>
      </c>
    </row>
    <row r="16" spans="1:7" s="15" customFormat="1" ht="26.25">
      <c r="A16" s="151" t="s">
        <v>347</v>
      </c>
      <c r="B16" s="163" t="s">
        <v>212</v>
      </c>
      <c r="C16" s="163" t="s">
        <v>162</v>
      </c>
      <c r="D16" s="163"/>
      <c r="E16" s="152">
        <f>E17+E18+E19</f>
        <v>4335</v>
      </c>
      <c r="F16" s="152">
        <f>F17+F18+F19</f>
        <v>4509</v>
      </c>
      <c r="G16" s="152">
        <f>G17+G18+G19</f>
        <v>4589</v>
      </c>
    </row>
    <row r="17" spans="1:7" s="15" customFormat="1" ht="26.25">
      <c r="A17" s="151" t="s">
        <v>518</v>
      </c>
      <c r="B17" s="163" t="s">
        <v>212</v>
      </c>
      <c r="C17" s="163" t="s">
        <v>162</v>
      </c>
      <c r="D17" s="163" t="s">
        <v>519</v>
      </c>
      <c r="E17" s="152">
        <v>2870</v>
      </c>
      <c r="F17" s="152">
        <v>2950</v>
      </c>
      <c r="G17" s="152">
        <v>3030</v>
      </c>
    </row>
    <row r="18" spans="1:7" s="15" customFormat="1" ht="26.25">
      <c r="A18" s="151" t="s">
        <v>400</v>
      </c>
      <c r="B18" s="163" t="s">
        <v>212</v>
      </c>
      <c r="C18" s="163" t="s">
        <v>162</v>
      </c>
      <c r="D18" s="163" t="s">
        <v>401</v>
      </c>
      <c r="E18" s="152">
        <v>1455</v>
      </c>
      <c r="F18" s="152">
        <v>1549</v>
      </c>
      <c r="G18" s="152">
        <v>1549</v>
      </c>
    </row>
    <row r="19" spans="1:7" s="15" customFormat="1">
      <c r="A19" s="151" t="s">
        <v>436</v>
      </c>
      <c r="B19" s="163" t="s">
        <v>212</v>
      </c>
      <c r="C19" s="163" t="s">
        <v>162</v>
      </c>
      <c r="D19" s="163" t="s">
        <v>186</v>
      </c>
      <c r="E19" s="152">
        <v>10</v>
      </c>
      <c r="F19" s="152">
        <v>10</v>
      </c>
      <c r="G19" s="152">
        <v>10</v>
      </c>
    </row>
    <row r="20" spans="1:7" s="15" customFormat="1" ht="39.4">
      <c r="A20" s="151" t="s">
        <v>237</v>
      </c>
      <c r="B20" s="163" t="s">
        <v>212</v>
      </c>
      <c r="C20" s="163" t="s">
        <v>238</v>
      </c>
      <c r="D20" s="163"/>
      <c r="E20" s="152">
        <f t="shared" ref="E20:G21" si="1">E21</f>
        <v>60</v>
      </c>
      <c r="F20" s="152">
        <f t="shared" si="1"/>
        <v>60</v>
      </c>
      <c r="G20" s="152">
        <f t="shared" si="1"/>
        <v>60</v>
      </c>
    </row>
    <row r="21" spans="1:7" s="15" customFormat="1" ht="41.65">
      <c r="A21" s="179" t="s">
        <v>237</v>
      </c>
      <c r="B21" s="163" t="s">
        <v>212</v>
      </c>
      <c r="C21" s="178" t="s">
        <v>239</v>
      </c>
      <c r="D21" s="163"/>
      <c r="E21" s="152">
        <f t="shared" si="1"/>
        <v>60</v>
      </c>
      <c r="F21" s="152">
        <f t="shared" si="1"/>
        <v>60</v>
      </c>
      <c r="G21" s="152">
        <f t="shared" si="1"/>
        <v>60</v>
      </c>
    </row>
    <row r="22" spans="1:7" s="15" customFormat="1" ht="13.9">
      <c r="A22" s="179" t="s">
        <v>537</v>
      </c>
      <c r="B22" s="163" t="s">
        <v>212</v>
      </c>
      <c r="C22" s="178" t="s">
        <v>239</v>
      </c>
      <c r="D22" s="163" t="s">
        <v>240</v>
      </c>
      <c r="E22" s="152">
        <v>60</v>
      </c>
      <c r="F22" s="152">
        <v>60</v>
      </c>
      <c r="G22" s="152">
        <v>60</v>
      </c>
    </row>
    <row r="23" spans="1:7" s="15" customFormat="1" ht="39.4">
      <c r="A23" s="151" t="s">
        <v>348</v>
      </c>
      <c r="B23" s="163" t="s">
        <v>212</v>
      </c>
      <c r="C23" s="163" t="s">
        <v>163</v>
      </c>
      <c r="D23" s="163"/>
      <c r="E23" s="152">
        <f>E24</f>
        <v>1720</v>
      </c>
      <c r="F23" s="152">
        <f>F24</f>
        <v>1810</v>
      </c>
      <c r="G23" s="152">
        <f>G24</f>
        <v>1900</v>
      </c>
    </row>
    <row r="24" spans="1:7" s="15" customFormat="1" ht="26.25">
      <c r="A24" s="151" t="s">
        <v>518</v>
      </c>
      <c r="B24" s="163" t="s">
        <v>212</v>
      </c>
      <c r="C24" s="163" t="s">
        <v>163</v>
      </c>
      <c r="D24" s="163" t="s">
        <v>519</v>
      </c>
      <c r="E24" s="152">
        <v>1720</v>
      </c>
      <c r="F24" s="152">
        <v>1810</v>
      </c>
      <c r="G24" s="152">
        <v>1900</v>
      </c>
    </row>
    <row r="25" spans="1:7" s="20" customFormat="1" ht="51.75" customHeight="1">
      <c r="A25" s="155" t="s">
        <v>433</v>
      </c>
      <c r="B25" s="170" t="s">
        <v>103</v>
      </c>
      <c r="C25" s="170"/>
      <c r="D25" s="170"/>
      <c r="E25" s="180">
        <f t="shared" ref="E25:G26" si="2">E26</f>
        <v>42470</v>
      </c>
      <c r="F25" s="180">
        <f t="shared" si="2"/>
        <v>44020</v>
      </c>
      <c r="G25" s="180">
        <f t="shared" si="2"/>
        <v>45825</v>
      </c>
    </row>
    <row r="26" spans="1:7" s="20" customFormat="1">
      <c r="A26" s="151" t="s">
        <v>425</v>
      </c>
      <c r="B26" s="163" t="s">
        <v>103</v>
      </c>
      <c r="C26" s="163" t="s">
        <v>159</v>
      </c>
      <c r="D26" s="163"/>
      <c r="E26" s="181">
        <f t="shared" si="2"/>
        <v>42470</v>
      </c>
      <c r="F26" s="181">
        <f t="shared" si="2"/>
        <v>44020</v>
      </c>
      <c r="G26" s="181">
        <f t="shared" si="2"/>
        <v>45825</v>
      </c>
    </row>
    <row r="27" spans="1:7" s="20" customFormat="1" ht="39.75" customHeight="1">
      <c r="A27" s="151" t="s">
        <v>349</v>
      </c>
      <c r="B27" s="163" t="s">
        <v>103</v>
      </c>
      <c r="C27" s="163" t="s">
        <v>160</v>
      </c>
      <c r="D27" s="163"/>
      <c r="E27" s="181">
        <f>E28+E30</f>
        <v>42470</v>
      </c>
      <c r="F27" s="181">
        <f>F28+F30</f>
        <v>44020</v>
      </c>
      <c r="G27" s="181">
        <f>G28+G30</f>
        <v>45825</v>
      </c>
    </row>
    <row r="28" spans="1:7" s="20" customFormat="1" ht="25.5" customHeight="1">
      <c r="A28" s="151" t="s">
        <v>338</v>
      </c>
      <c r="B28" s="167" t="s">
        <v>103</v>
      </c>
      <c r="C28" s="163" t="s">
        <v>161</v>
      </c>
      <c r="D28" s="163"/>
      <c r="E28" s="181">
        <f>E29</f>
        <v>1990</v>
      </c>
      <c r="F28" s="181">
        <f>F29</f>
        <v>2090</v>
      </c>
      <c r="G28" s="181">
        <f>G29</f>
        <v>2195</v>
      </c>
    </row>
    <row r="29" spans="1:7" s="20" customFormat="1" ht="25.5" customHeight="1">
      <c r="A29" s="151" t="s">
        <v>518</v>
      </c>
      <c r="B29" s="167" t="s">
        <v>103</v>
      </c>
      <c r="C29" s="163" t="s">
        <v>161</v>
      </c>
      <c r="D29" s="163" t="s">
        <v>519</v>
      </c>
      <c r="E29" s="181">
        <v>1990</v>
      </c>
      <c r="F29" s="181">
        <v>2090</v>
      </c>
      <c r="G29" s="181">
        <v>2195</v>
      </c>
    </row>
    <row r="30" spans="1:7" ht="26.25">
      <c r="A30" s="151" t="s">
        <v>347</v>
      </c>
      <c r="B30" s="163" t="s">
        <v>103</v>
      </c>
      <c r="C30" s="163" t="s">
        <v>162</v>
      </c>
      <c r="D30" s="163"/>
      <c r="E30" s="162">
        <f>E31+E32+E33+E34</f>
        <v>40480</v>
      </c>
      <c r="F30" s="162">
        <f>F31+F32+F33+F34</f>
        <v>41930</v>
      </c>
      <c r="G30" s="162">
        <f>G31+G32+G33+G34</f>
        <v>43630</v>
      </c>
    </row>
    <row r="31" spans="1:7" ht="25.5" customHeight="1">
      <c r="A31" s="151" t="s">
        <v>518</v>
      </c>
      <c r="B31" s="167" t="s">
        <v>103</v>
      </c>
      <c r="C31" s="163" t="s">
        <v>162</v>
      </c>
      <c r="D31" s="163" t="s">
        <v>519</v>
      </c>
      <c r="E31" s="162">
        <v>31210</v>
      </c>
      <c r="F31" s="162">
        <v>32700</v>
      </c>
      <c r="G31" s="162">
        <v>34400</v>
      </c>
    </row>
    <row r="32" spans="1:7" ht="26.25">
      <c r="A32" s="151" t="s">
        <v>400</v>
      </c>
      <c r="B32" s="167" t="s">
        <v>103</v>
      </c>
      <c r="C32" s="163" t="s">
        <v>162</v>
      </c>
      <c r="D32" s="163" t="s">
        <v>401</v>
      </c>
      <c r="E32" s="168">
        <v>9050</v>
      </c>
      <c r="F32" s="168">
        <v>9010</v>
      </c>
      <c r="G32" s="168">
        <v>9010</v>
      </c>
    </row>
    <row r="33" spans="1:7" ht="12.75" customHeight="1">
      <c r="A33" s="151" t="s">
        <v>57</v>
      </c>
      <c r="B33" s="167" t="s">
        <v>103</v>
      </c>
      <c r="C33" s="163" t="s">
        <v>162</v>
      </c>
      <c r="D33" s="163" t="s">
        <v>56</v>
      </c>
      <c r="E33" s="168">
        <v>20</v>
      </c>
      <c r="F33" s="168">
        <v>20</v>
      </c>
      <c r="G33" s="168">
        <v>20</v>
      </c>
    </row>
    <row r="34" spans="1:7">
      <c r="A34" s="151" t="s">
        <v>436</v>
      </c>
      <c r="B34" s="167" t="s">
        <v>103</v>
      </c>
      <c r="C34" s="163" t="s">
        <v>162</v>
      </c>
      <c r="D34" s="163" t="s">
        <v>186</v>
      </c>
      <c r="E34" s="168">
        <v>200</v>
      </c>
      <c r="F34" s="168">
        <v>200</v>
      </c>
      <c r="G34" s="168">
        <v>200</v>
      </c>
    </row>
    <row r="35" spans="1:7">
      <c r="A35" s="155" t="s">
        <v>474</v>
      </c>
      <c r="B35" s="170" t="s">
        <v>473</v>
      </c>
      <c r="C35" s="156"/>
      <c r="D35" s="156"/>
      <c r="E35" s="157">
        <f>E36</f>
        <v>1000</v>
      </c>
      <c r="F35" s="157">
        <f t="shared" ref="F35:G38" si="3">F36</f>
        <v>1000</v>
      </c>
      <c r="G35" s="157">
        <f t="shared" si="3"/>
        <v>1000</v>
      </c>
    </row>
    <row r="36" spans="1:7">
      <c r="A36" s="151" t="s">
        <v>425</v>
      </c>
      <c r="B36" s="163" t="s">
        <v>473</v>
      </c>
      <c r="C36" s="163" t="s">
        <v>159</v>
      </c>
      <c r="D36" s="163"/>
      <c r="E36" s="168">
        <f>E37</f>
        <v>1000</v>
      </c>
      <c r="F36" s="168">
        <f t="shared" si="3"/>
        <v>1000</v>
      </c>
      <c r="G36" s="168">
        <f t="shared" si="3"/>
        <v>1000</v>
      </c>
    </row>
    <row r="37" spans="1:7" ht="39.4">
      <c r="A37" s="171" t="s">
        <v>349</v>
      </c>
      <c r="B37" s="163" t="s">
        <v>473</v>
      </c>
      <c r="C37" s="163" t="s">
        <v>160</v>
      </c>
      <c r="D37" s="163"/>
      <c r="E37" s="168">
        <f>E38</f>
        <v>1000</v>
      </c>
      <c r="F37" s="168">
        <f t="shared" si="3"/>
        <v>1000</v>
      </c>
      <c r="G37" s="168">
        <f t="shared" si="3"/>
        <v>1000</v>
      </c>
    </row>
    <row r="38" spans="1:7" ht="26.25">
      <c r="A38" s="151" t="s">
        <v>30</v>
      </c>
      <c r="B38" s="163" t="s">
        <v>473</v>
      </c>
      <c r="C38" s="163" t="s">
        <v>168</v>
      </c>
      <c r="D38" s="167"/>
      <c r="E38" s="168">
        <f>E39</f>
        <v>1000</v>
      </c>
      <c r="F38" s="168">
        <f t="shared" si="3"/>
        <v>1000</v>
      </c>
      <c r="G38" s="168">
        <f t="shared" si="3"/>
        <v>1000</v>
      </c>
    </row>
    <row r="39" spans="1:7">
      <c r="A39" s="151" t="s">
        <v>503</v>
      </c>
      <c r="B39" s="163" t="s">
        <v>473</v>
      </c>
      <c r="C39" s="163" t="s">
        <v>168</v>
      </c>
      <c r="D39" s="167" t="s">
        <v>471</v>
      </c>
      <c r="E39" s="168">
        <v>1000</v>
      </c>
      <c r="F39" s="168">
        <v>1000</v>
      </c>
      <c r="G39" s="168">
        <v>1000</v>
      </c>
    </row>
    <row r="40" spans="1:7" ht="12.75" customHeight="1">
      <c r="A40" s="155" t="s">
        <v>228</v>
      </c>
      <c r="B40" s="170" t="s">
        <v>229</v>
      </c>
      <c r="C40" s="170"/>
      <c r="D40" s="170"/>
      <c r="E40" s="157">
        <f>E41+E44+E47</f>
        <v>10405.5</v>
      </c>
      <c r="F40" s="157">
        <f>F41+F44+F47</f>
        <v>5505.5</v>
      </c>
      <c r="G40" s="157">
        <f>G41+G44+G47</f>
        <v>9505.5</v>
      </c>
    </row>
    <row r="41" spans="1:7" ht="78.75" customHeight="1">
      <c r="A41" s="169" t="s">
        <v>580</v>
      </c>
      <c r="B41" s="156" t="s">
        <v>229</v>
      </c>
      <c r="C41" s="156" t="s">
        <v>245</v>
      </c>
      <c r="D41" s="156"/>
      <c r="E41" s="157">
        <f t="shared" ref="E41:G42" si="4">E42</f>
        <v>6470</v>
      </c>
      <c r="F41" s="157">
        <f t="shared" si="4"/>
        <v>2470</v>
      </c>
      <c r="G41" s="157">
        <f t="shared" si="4"/>
        <v>6370</v>
      </c>
    </row>
    <row r="42" spans="1:7" ht="26.25" customHeight="1">
      <c r="A42" s="164" t="s">
        <v>246</v>
      </c>
      <c r="B42" s="163" t="s">
        <v>229</v>
      </c>
      <c r="C42" s="161" t="s">
        <v>417</v>
      </c>
      <c r="D42" s="163"/>
      <c r="E42" s="168">
        <f t="shared" si="4"/>
        <v>6470</v>
      </c>
      <c r="F42" s="168">
        <f t="shared" si="4"/>
        <v>2470</v>
      </c>
      <c r="G42" s="168">
        <f t="shared" si="4"/>
        <v>6370</v>
      </c>
    </row>
    <row r="43" spans="1:7" ht="39" customHeight="1">
      <c r="A43" s="164" t="s">
        <v>400</v>
      </c>
      <c r="B43" s="161" t="s">
        <v>229</v>
      </c>
      <c r="C43" s="161" t="s">
        <v>417</v>
      </c>
      <c r="D43" s="163" t="s">
        <v>401</v>
      </c>
      <c r="E43" s="168">
        <v>6470</v>
      </c>
      <c r="F43" s="168">
        <v>2470</v>
      </c>
      <c r="G43" s="168">
        <v>6370</v>
      </c>
    </row>
    <row r="44" spans="1:7" ht="63.75" customHeight="1">
      <c r="A44" s="155" t="s">
        <v>594</v>
      </c>
      <c r="B44" s="156" t="s">
        <v>229</v>
      </c>
      <c r="C44" s="156" t="s">
        <v>153</v>
      </c>
      <c r="D44" s="156"/>
      <c r="E44" s="157">
        <f t="shared" ref="E44:G45" si="5">E45</f>
        <v>3500</v>
      </c>
      <c r="F44" s="157">
        <f t="shared" si="5"/>
        <v>2600</v>
      </c>
      <c r="G44" s="157">
        <f t="shared" si="5"/>
        <v>2700</v>
      </c>
    </row>
    <row r="45" spans="1:7" ht="12.75" customHeight="1">
      <c r="A45" s="151" t="s">
        <v>154</v>
      </c>
      <c r="B45" s="161" t="s">
        <v>229</v>
      </c>
      <c r="C45" s="161" t="s">
        <v>89</v>
      </c>
      <c r="D45" s="163"/>
      <c r="E45" s="168">
        <f t="shared" si="5"/>
        <v>3500</v>
      </c>
      <c r="F45" s="168">
        <f t="shared" si="5"/>
        <v>2600</v>
      </c>
      <c r="G45" s="168">
        <f t="shared" si="5"/>
        <v>2700</v>
      </c>
    </row>
    <row r="46" spans="1:7" ht="39" customHeight="1">
      <c r="A46" s="151" t="s">
        <v>400</v>
      </c>
      <c r="B46" s="161" t="s">
        <v>229</v>
      </c>
      <c r="C46" s="161" t="s">
        <v>89</v>
      </c>
      <c r="D46" s="163" t="s">
        <v>401</v>
      </c>
      <c r="E46" s="168">
        <v>3500</v>
      </c>
      <c r="F46" s="168">
        <v>2600</v>
      </c>
      <c r="G46" s="168">
        <v>2700</v>
      </c>
    </row>
    <row r="47" spans="1:7" ht="14.25" customHeight="1">
      <c r="A47" s="151" t="s">
        <v>425</v>
      </c>
      <c r="B47" s="163" t="s">
        <v>229</v>
      </c>
      <c r="C47" s="163" t="s">
        <v>159</v>
      </c>
      <c r="D47" s="163"/>
      <c r="E47" s="168">
        <f>E48</f>
        <v>435.5</v>
      </c>
      <c r="F47" s="168">
        <f>F48</f>
        <v>435.5</v>
      </c>
      <c r="G47" s="168">
        <f>G48</f>
        <v>435.5</v>
      </c>
    </row>
    <row r="48" spans="1:7" ht="39" customHeight="1">
      <c r="A48" s="171" t="s">
        <v>349</v>
      </c>
      <c r="B48" s="163" t="s">
        <v>229</v>
      </c>
      <c r="C48" s="163" t="s">
        <v>160</v>
      </c>
      <c r="D48" s="163"/>
      <c r="E48" s="168">
        <f>E49+E51</f>
        <v>435.5</v>
      </c>
      <c r="F48" s="168">
        <f>F49+F51</f>
        <v>435.5</v>
      </c>
      <c r="G48" s="168">
        <f>G49+G51</f>
        <v>435.5</v>
      </c>
    </row>
    <row r="49" spans="1:7" ht="24.75" customHeight="1">
      <c r="A49" s="171" t="s">
        <v>380</v>
      </c>
      <c r="B49" s="163" t="s">
        <v>229</v>
      </c>
      <c r="C49" s="163" t="s">
        <v>164</v>
      </c>
      <c r="D49" s="163"/>
      <c r="E49" s="168">
        <f>E50</f>
        <v>432</v>
      </c>
      <c r="F49" s="168">
        <f>F50</f>
        <v>432</v>
      </c>
      <c r="G49" s="168">
        <f>G50</f>
        <v>432</v>
      </c>
    </row>
    <row r="50" spans="1:7" ht="37.5" customHeight="1">
      <c r="A50" s="151" t="s">
        <v>400</v>
      </c>
      <c r="B50" s="163" t="s">
        <v>229</v>
      </c>
      <c r="C50" s="163" t="s">
        <v>164</v>
      </c>
      <c r="D50" s="163" t="s">
        <v>401</v>
      </c>
      <c r="E50" s="168">
        <v>432</v>
      </c>
      <c r="F50" s="168">
        <v>432</v>
      </c>
      <c r="G50" s="168">
        <v>432</v>
      </c>
    </row>
    <row r="51" spans="1:7" ht="26.25" customHeight="1">
      <c r="A51" s="151" t="s">
        <v>80</v>
      </c>
      <c r="B51" s="167" t="s">
        <v>229</v>
      </c>
      <c r="C51" s="163" t="s">
        <v>81</v>
      </c>
      <c r="D51" s="163"/>
      <c r="E51" s="168">
        <f t="shared" ref="E51:G52" si="6">E52</f>
        <v>3.5</v>
      </c>
      <c r="F51" s="168">
        <f t="shared" si="6"/>
        <v>3.5</v>
      </c>
      <c r="G51" s="168">
        <f t="shared" si="6"/>
        <v>3.5</v>
      </c>
    </row>
    <row r="52" spans="1:7" ht="51.75" customHeight="1">
      <c r="A52" s="151" t="s">
        <v>377</v>
      </c>
      <c r="B52" s="167" t="s">
        <v>229</v>
      </c>
      <c r="C52" s="163" t="s">
        <v>166</v>
      </c>
      <c r="D52" s="163"/>
      <c r="E52" s="168">
        <f t="shared" si="6"/>
        <v>3.5</v>
      </c>
      <c r="F52" s="168">
        <f t="shared" si="6"/>
        <v>3.5</v>
      </c>
      <c r="G52" s="168">
        <f t="shared" si="6"/>
        <v>3.5</v>
      </c>
    </row>
    <row r="53" spans="1:7" ht="37.5" customHeight="1">
      <c r="A53" s="151" t="s">
        <v>400</v>
      </c>
      <c r="B53" s="167" t="s">
        <v>229</v>
      </c>
      <c r="C53" s="163" t="s">
        <v>166</v>
      </c>
      <c r="D53" s="163" t="s">
        <v>401</v>
      </c>
      <c r="E53" s="168">
        <v>3.5</v>
      </c>
      <c r="F53" s="168">
        <v>3.5</v>
      </c>
      <c r="G53" s="168">
        <v>3.5</v>
      </c>
    </row>
    <row r="54" spans="1:7" ht="13.5" customHeight="1">
      <c r="A54" s="155" t="s">
        <v>232</v>
      </c>
      <c r="B54" s="170" t="s">
        <v>233</v>
      </c>
      <c r="C54" s="165"/>
      <c r="D54" s="165"/>
      <c r="E54" s="157">
        <f t="shared" ref="E54:G55" si="7">E55</f>
        <v>281.39999999999998</v>
      </c>
      <c r="F54" s="157">
        <f t="shared" si="7"/>
        <v>291.5</v>
      </c>
      <c r="G54" s="157">
        <f t="shared" si="7"/>
        <v>0</v>
      </c>
    </row>
    <row r="55" spans="1:7" ht="12.75" customHeight="1">
      <c r="A55" s="169" t="s">
        <v>234</v>
      </c>
      <c r="B55" s="170" t="s">
        <v>235</v>
      </c>
      <c r="C55" s="165"/>
      <c r="D55" s="165"/>
      <c r="E55" s="157">
        <f t="shared" si="7"/>
        <v>281.39999999999998</v>
      </c>
      <c r="F55" s="157">
        <f t="shared" si="7"/>
        <v>291.5</v>
      </c>
      <c r="G55" s="157">
        <f t="shared" si="7"/>
        <v>0</v>
      </c>
    </row>
    <row r="56" spans="1:7" ht="12" customHeight="1">
      <c r="A56" s="151" t="s">
        <v>425</v>
      </c>
      <c r="B56" s="163" t="s">
        <v>235</v>
      </c>
      <c r="C56" s="163" t="s">
        <v>159</v>
      </c>
      <c r="D56" s="163"/>
      <c r="E56" s="168">
        <f>E59</f>
        <v>281.39999999999998</v>
      </c>
      <c r="F56" s="168">
        <f>F59</f>
        <v>291.5</v>
      </c>
      <c r="G56" s="168">
        <f>G59</f>
        <v>0</v>
      </c>
    </row>
    <row r="57" spans="1:7" ht="25.5" customHeight="1">
      <c r="A57" s="171" t="s">
        <v>349</v>
      </c>
      <c r="B57" s="163" t="s">
        <v>235</v>
      </c>
      <c r="C57" s="163" t="s">
        <v>160</v>
      </c>
      <c r="D57" s="163"/>
      <c r="E57" s="168">
        <f>E58</f>
        <v>281.39999999999998</v>
      </c>
      <c r="F57" s="168">
        <f t="shared" ref="F57:G59" si="8">F58</f>
        <v>291.5</v>
      </c>
      <c r="G57" s="168">
        <f t="shared" si="8"/>
        <v>0</v>
      </c>
    </row>
    <row r="58" spans="1:7" ht="25.5" customHeight="1">
      <c r="A58" s="151" t="s">
        <v>79</v>
      </c>
      <c r="B58" s="163" t="s">
        <v>235</v>
      </c>
      <c r="C58" s="163" t="s">
        <v>78</v>
      </c>
      <c r="D58" s="163"/>
      <c r="E58" s="168">
        <f>E59</f>
        <v>281.39999999999998</v>
      </c>
      <c r="F58" s="168">
        <f t="shared" si="8"/>
        <v>291.5</v>
      </c>
      <c r="G58" s="168">
        <f t="shared" si="8"/>
        <v>0</v>
      </c>
    </row>
    <row r="59" spans="1:7" ht="40.5" customHeight="1">
      <c r="A59" s="151" t="s">
        <v>327</v>
      </c>
      <c r="B59" s="163" t="s">
        <v>235</v>
      </c>
      <c r="C59" s="163" t="s">
        <v>165</v>
      </c>
      <c r="D59" s="163"/>
      <c r="E59" s="168">
        <f>E60</f>
        <v>281.39999999999998</v>
      </c>
      <c r="F59" s="168">
        <f t="shared" si="8"/>
        <v>291.5</v>
      </c>
      <c r="G59" s="168">
        <f t="shared" si="8"/>
        <v>0</v>
      </c>
    </row>
    <row r="60" spans="1:7" ht="25.5" customHeight="1">
      <c r="A60" s="151" t="s">
        <v>518</v>
      </c>
      <c r="B60" s="163" t="s">
        <v>235</v>
      </c>
      <c r="C60" s="163" t="s">
        <v>165</v>
      </c>
      <c r="D60" s="163" t="s">
        <v>519</v>
      </c>
      <c r="E60" s="168">
        <v>281.39999999999998</v>
      </c>
      <c r="F60" s="168">
        <v>291.5</v>
      </c>
      <c r="G60" s="168">
        <v>0</v>
      </c>
    </row>
    <row r="61" spans="1:7" ht="25.5">
      <c r="A61" s="169" t="s">
        <v>105</v>
      </c>
      <c r="B61" s="156" t="s">
        <v>106</v>
      </c>
      <c r="C61" s="156"/>
      <c r="D61" s="156"/>
      <c r="E61" s="157">
        <f>E62+E66</f>
        <v>1760</v>
      </c>
      <c r="F61" s="157">
        <f>F62+F66</f>
        <v>1260</v>
      </c>
      <c r="G61" s="157">
        <f>G62+G66</f>
        <v>1260</v>
      </c>
    </row>
    <row r="62" spans="1:7" ht="38.25">
      <c r="A62" s="169" t="s">
        <v>205</v>
      </c>
      <c r="B62" s="156" t="s">
        <v>107</v>
      </c>
      <c r="C62" s="156"/>
      <c r="D62" s="156"/>
      <c r="E62" s="157">
        <f t="shared" ref="E62:G64" si="9">E63</f>
        <v>610</v>
      </c>
      <c r="F62" s="157">
        <f t="shared" si="9"/>
        <v>110</v>
      </c>
      <c r="G62" s="157">
        <f t="shared" si="9"/>
        <v>110</v>
      </c>
    </row>
    <row r="63" spans="1:7" ht="63.75">
      <c r="A63" s="155" t="s">
        <v>594</v>
      </c>
      <c r="B63" s="156" t="s">
        <v>107</v>
      </c>
      <c r="C63" s="156" t="s">
        <v>153</v>
      </c>
      <c r="D63" s="156"/>
      <c r="E63" s="157">
        <f t="shared" si="9"/>
        <v>610</v>
      </c>
      <c r="F63" s="157">
        <f t="shared" si="9"/>
        <v>110</v>
      </c>
      <c r="G63" s="157">
        <f t="shared" si="9"/>
        <v>110</v>
      </c>
    </row>
    <row r="64" spans="1:7">
      <c r="A64" s="151" t="s">
        <v>158</v>
      </c>
      <c r="B64" s="161" t="s">
        <v>107</v>
      </c>
      <c r="C64" s="161" t="s">
        <v>90</v>
      </c>
      <c r="D64" s="163"/>
      <c r="E64" s="162">
        <f t="shared" si="9"/>
        <v>610</v>
      </c>
      <c r="F64" s="162">
        <f t="shared" si="9"/>
        <v>110</v>
      </c>
      <c r="G64" s="162">
        <f t="shared" si="9"/>
        <v>110</v>
      </c>
    </row>
    <row r="65" spans="1:7" ht="39" customHeight="1">
      <c r="A65" s="164" t="s">
        <v>400</v>
      </c>
      <c r="B65" s="161" t="s">
        <v>107</v>
      </c>
      <c r="C65" s="161" t="s">
        <v>90</v>
      </c>
      <c r="D65" s="163" t="s">
        <v>401</v>
      </c>
      <c r="E65" s="162">
        <v>610</v>
      </c>
      <c r="F65" s="162">
        <v>110</v>
      </c>
      <c r="G65" s="162">
        <v>110</v>
      </c>
    </row>
    <row r="66" spans="1:7" ht="12.75" customHeight="1">
      <c r="A66" s="169" t="s">
        <v>156</v>
      </c>
      <c r="B66" s="156" t="s">
        <v>155</v>
      </c>
      <c r="C66" s="161"/>
      <c r="D66" s="156"/>
      <c r="E66" s="157">
        <f>E67</f>
        <v>1150</v>
      </c>
      <c r="F66" s="157">
        <f t="shared" ref="F66:G68" si="10">F67</f>
        <v>1150</v>
      </c>
      <c r="G66" s="157">
        <f t="shared" si="10"/>
        <v>1150</v>
      </c>
    </row>
    <row r="67" spans="1:7" ht="62.25" customHeight="1">
      <c r="A67" s="155" t="s">
        <v>594</v>
      </c>
      <c r="B67" s="156" t="s">
        <v>155</v>
      </c>
      <c r="C67" s="156" t="s">
        <v>153</v>
      </c>
      <c r="D67" s="156"/>
      <c r="E67" s="157">
        <f>E68</f>
        <v>1150</v>
      </c>
      <c r="F67" s="157">
        <f t="shared" si="10"/>
        <v>1150</v>
      </c>
      <c r="G67" s="157">
        <f t="shared" si="10"/>
        <v>1150</v>
      </c>
    </row>
    <row r="68" spans="1:7" ht="14.25" customHeight="1">
      <c r="A68" s="164" t="s">
        <v>157</v>
      </c>
      <c r="B68" s="161" t="s">
        <v>155</v>
      </c>
      <c r="C68" s="161" t="s">
        <v>91</v>
      </c>
      <c r="D68" s="163"/>
      <c r="E68" s="162">
        <f>E69</f>
        <v>1150</v>
      </c>
      <c r="F68" s="162">
        <f t="shared" si="10"/>
        <v>1150</v>
      </c>
      <c r="G68" s="162">
        <f t="shared" si="10"/>
        <v>1150</v>
      </c>
    </row>
    <row r="69" spans="1:7" ht="39" customHeight="1">
      <c r="A69" s="151" t="s">
        <v>400</v>
      </c>
      <c r="B69" s="161" t="s">
        <v>155</v>
      </c>
      <c r="C69" s="161" t="s">
        <v>91</v>
      </c>
      <c r="D69" s="163" t="s">
        <v>401</v>
      </c>
      <c r="E69" s="162">
        <v>1150</v>
      </c>
      <c r="F69" s="162">
        <v>1150</v>
      </c>
      <c r="G69" s="162">
        <v>1150</v>
      </c>
    </row>
    <row r="70" spans="1:7" ht="12" customHeight="1">
      <c r="A70" s="182" t="s">
        <v>67</v>
      </c>
      <c r="B70" s="173" t="s">
        <v>108</v>
      </c>
      <c r="C70" s="173"/>
      <c r="D70" s="173"/>
      <c r="E70" s="183">
        <f>E71+E75+E97</f>
        <v>87719.5</v>
      </c>
      <c r="F70" s="183">
        <f>F71+F75+F97</f>
        <v>50550</v>
      </c>
      <c r="G70" s="183">
        <f>G71+G75+G97</f>
        <v>58750</v>
      </c>
    </row>
    <row r="71" spans="1:7" ht="12.75" customHeight="1">
      <c r="A71" s="169" t="s">
        <v>110</v>
      </c>
      <c r="B71" s="156" t="s">
        <v>109</v>
      </c>
      <c r="C71" s="156"/>
      <c r="D71" s="156"/>
      <c r="E71" s="157">
        <f>E72</f>
        <v>50</v>
      </c>
      <c r="F71" s="157">
        <f t="shared" ref="F71:G73" si="11">F72</f>
        <v>50</v>
      </c>
      <c r="G71" s="157">
        <f t="shared" si="11"/>
        <v>50</v>
      </c>
    </row>
    <row r="72" spans="1:7" ht="76.5">
      <c r="A72" s="155" t="s">
        <v>579</v>
      </c>
      <c r="B72" s="156" t="s">
        <v>109</v>
      </c>
      <c r="C72" s="156" t="s">
        <v>515</v>
      </c>
      <c r="D72" s="156"/>
      <c r="E72" s="157">
        <f>E73</f>
        <v>50</v>
      </c>
      <c r="F72" s="157">
        <f t="shared" si="11"/>
        <v>50</v>
      </c>
      <c r="G72" s="157">
        <f t="shared" si="11"/>
        <v>50</v>
      </c>
    </row>
    <row r="73" spans="1:7" ht="91.9">
      <c r="A73" s="151" t="s">
        <v>302</v>
      </c>
      <c r="B73" s="163" t="s">
        <v>109</v>
      </c>
      <c r="C73" s="161" t="s">
        <v>516</v>
      </c>
      <c r="D73" s="156"/>
      <c r="E73" s="168">
        <f>E74</f>
        <v>50</v>
      </c>
      <c r="F73" s="168">
        <f t="shared" si="11"/>
        <v>50</v>
      </c>
      <c r="G73" s="168">
        <f t="shared" si="11"/>
        <v>50</v>
      </c>
    </row>
    <row r="74" spans="1:7" ht="50.25" customHeight="1">
      <c r="A74" s="151" t="s">
        <v>445</v>
      </c>
      <c r="B74" s="163" t="s">
        <v>109</v>
      </c>
      <c r="C74" s="161" t="s">
        <v>516</v>
      </c>
      <c r="D74" s="163" t="s">
        <v>382</v>
      </c>
      <c r="E74" s="168">
        <v>50</v>
      </c>
      <c r="F74" s="168">
        <v>50</v>
      </c>
      <c r="G74" s="168">
        <v>50</v>
      </c>
    </row>
    <row r="75" spans="1:7">
      <c r="A75" s="169" t="s">
        <v>428</v>
      </c>
      <c r="B75" s="156" t="s">
        <v>335</v>
      </c>
      <c r="C75" s="156"/>
      <c r="D75" s="156"/>
      <c r="E75" s="157">
        <f>E76+E80+E94</f>
        <v>74869.5</v>
      </c>
      <c r="F75" s="157">
        <f>F80+F94</f>
        <v>45900</v>
      </c>
      <c r="G75" s="157">
        <f>G80+G94</f>
        <v>53200</v>
      </c>
    </row>
    <row r="76" spans="1:7" ht="63.75">
      <c r="A76" s="169" t="s">
        <v>575</v>
      </c>
      <c r="B76" s="156" t="s">
        <v>335</v>
      </c>
      <c r="C76" s="156"/>
      <c r="D76" s="156"/>
      <c r="E76" s="157">
        <f>E77</f>
        <v>1369.5</v>
      </c>
      <c r="F76" s="157">
        <f t="shared" ref="F76:G78" si="12">F77</f>
        <v>0</v>
      </c>
      <c r="G76" s="157">
        <f t="shared" si="12"/>
        <v>0</v>
      </c>
    </row>
    <row r="77" spans="1:7" ht="39.4">
      <c r="A77" s="164" t="s">
        <v>523</v>
      </c>
      <c r="B77" s="163" t="s">
        <v>335</v>
      </c>
      <c r="C77" s="161" t="s">
        <v>530</v>
      </c>
      <c r="D77" s="156"/>
      <c r="E77" s="162">
        <f>E78</f>
        <v>1369.5</v>
      </c>
      <c r="F77" s="162">
        <f t="shared" si="12"/>
        <v>0</v>
      </c>
      <c r="G77" s="162">
        <f t="shared" si="12"/>
        <v>0</v>
      </c>
    </row>
    <row r="78" spans="1:7" ht="26.25">
      <c r="A78" s="164" t="s">
        <v>336</v>
      </c>
      <c r="B78" s="163" t="s">
        <v>335</v>
      </c>
      <c r="C78" s="161" t="s">
        <v>282</v>
      </c>
      <c r="D78" s="156"/>
      <c r="E78" s="162">
        <f>E79</f>
        <v>1369.5</v>
      </c>
      <c r="F78" s="162">
        <f t="shared" si="12"/>
        <v>0</v>
      </c>
      <c r="G78" s="162">
        <f t="shared" si="12"/>
        <v>0</v>
      </c>
    </row>
    <row r="79" spans="1:7" ht="26.25">
      <c r="A79" s="151" t="s">
        <v>400</v>
      </c>
      <c r="B79" s="163" t="s">
        <v>335</v>
      </c>
      <c r="C79" s="161" t="s">
        <v>282</v>
      </c>
      <c r="D79" s="161" t="s">
        <v>401</v>
      </c>
      <c r="E79" s="162">
        <v>1369.5</v>
      </c>
      <c r="F79" s="162">
        <v>0</v>
      </c>
      <c r="G79" s="162">
        <v>0</v>
      </c>
    </row>
    <row r="80" spans="1:7" ht="102.75" customHeight="1">
      <c r="A80" s="155" t="s">
        <v>578</v>
      </c>
      <c r="B80" s="156" t="s">
        <v>335</v>
      </c>
      <c r="C80" s="156" t="s">
        <v>505</v>
      </c>
      <c r="D80" s="163"/>
      <c r="E80" s="157">
        <f>E81+E87+E91</f>
        <v>71500</v>
      </c>
      <c r="F80" s="157">
        <f>F81+F87+F91</f>
        <v>44400</v>
      </c>
      <c r="G80" s="157">
        <f>G81+G87+G91</f>
        <v>51900</v>
      </c>
    </row>
    <row r="81" spans="1:7" ht="52.5">
      <c r="A81" s="151" t="s">
        <v>507</v>
      </c>
      <c r="B81" s="163" t="s">
        <v>335</v>
      </c>
      <c r="C81" s="161" t="s">
        <v>179</v>
      </c>
      <c r="D81" s="163"/>
      <c r="E81" s="168">
        <f>E82+E84</f>
        <v>43700</v>
      </c>
      <c r="F81" s="168">
        <f>F82+F84</f>
        <v>36600</v>
      </c>
      <c r="G81" s="168">
        <f>G82+G84</f>
        <v>43900</v>
      </c>
    </row>
    <row r="82" spans="1:7" ht="26.25">
      <c r="A82" s="151" t="s">
        <v>508</v>
      </c>
      <c r="B82" s="163" t="s">
        <v>335</v>
      </c>
      <c r="C82" s="161" t="s">
        <v>532</v>
      </c>
      <c r="D82" s="163"/>
      <c r="E82" s="168">
        <f>E83</f>
        <v>42800</v>
      </c>
      <c r="F82" s="168">
        <f>F83</f>
        <v>35700</v>
      </c>
      <c r="G82" s="168">
        <f>G83</f>
        <v>43000</v>
      </c>
    </row>
    <row r="83" spans="1:7" ht="26.25">
      <c r="A83" s="151" t="s">
        <v>400</v>
      </c>
      <c r="B83" s="163" t="s">
        <v>335</v>
      </c>
      <c r="C83" s="161" t="s">
        <v>532</v>
      </c>
      <c r="D83" s="161" t="s">
        <v>401</v>
      </c>
      <c r="E83" s="168">
        <v>42800</v>
      </c>
      <c r="F83" s="168">
        <v>35700</v>
      </c>
      <c r="G83" s="168">
        <v>43000</v>
      </c>
    </row>
    <row r="84" spans="1:7" ht="39.4">
      <c r="A84" s="164" t="s">
        <v>523</v>
      </c>
      <c r="B84" s="163" t="s">
        <v>335</v>
      </c>
      <c r="C84" s="161" t="s">
        <v>376</v>
      </c>
      <c r="D84" s="163"/>
      <c r="E84" s="168">
        <f t="shared" ref="E84:G85" si="13">E85</f>
        <v>900</v>
      </c>
      <c r="F84" s="168">
        <f t="shared" si="13"/>
        <v>900</v>
      </c>
      <c r="G84" s="168">
        <f t="shared" si="13"/>
        <v>900</v>
      </c>
    </row>
    <row r="85" spans="1:7" ht="78.75">
      <c r="A85" s="151" t="s">
        <v>306</v>
      </c>
      <c r="B85" s="163" t="s">
        <v>335</v>
      </c>
      <c r="C85" s="161" t="s">
        <v>375</v>
      </c>
      <c r="D85" s="163"/>
      <c r="E85" s="168">
        <f t="shared" si="13"/>
        <v>900</v>
      </c>
      <c r="F85" s="168">
        <f t="shared" si="13"/>
        <v>900</v>
      </c>
      <c r="G85" s="168">
        <f t="shared" si="13"/>
        <v>900</v>
      </c>
    </row>
    <row r="86" spans="1:7" ht="26.25">
      <c r="A86" s="151" t="s">
        <v>400</v>
      </c>
      <c r="B86" s="163" t="s">
        <v>335</v>
      </c>
      <c r="C86" s="161" t="s">
        <v>375</v>
      </c>
      <c r="D86" s="163" t="s">
        <v>401</v>
      </c>
      <c r="E86" s="168">
        <v>900</v>
      </c>
      <c r="F86" s="168">
        <v>900</v>
      </c>
      <c r="G86" s="168">
        <v>900</v>
      </c>
    </row>
    <row r="87" spans="1:7" ht="52.5">
      <c r="A87" s="151" t="s">
        <v>509</v>
      </c>
      <c r="B87" s="163" t="s">
        <v>335</v>
      </c>
      <c r="C87" s="161" t="s">
        <v>506</v>
      </c>
      <c r="D87" s="161"/>
      <c r="E87" s="168">
        <f>E88</f>
        <v>27000</v>
      </c>
      <c r="F87" s="168">
        <f>F88</f>
        <v>7000</v>
      </c>
      <c r="G87" s="168">
        <f>G88</f>
        <v>7400</v>
      </c>
    </row>
    <row r="88" spans="1:7" ht="26.25">
      <c r="A88" s="151" t="s">
        <v>513</v>
      </c>
      <c r="B88" s="163" t="s">
        <v>335</v>
      </c>
      <c r="C88" s="161" t="s">
        <v>533</v>
      </c>
      <c r="D88" s="163"/>
      <c r="E88" s="168">
        <f>E89+E90</f>
        <v>27000</v>
      </c>
      <c r="F88" s="168">
        <f>F89+F90</f>
        <v>7000</v>
      </c>
      <c r="G88" s="168">
        <f>G89+G90</f>
        <v>7400</v>
      </c>
    </row>
    <row r="89" spans="1:7" ht="26.25">
      <c r="A89" s="151" t="s">
        <v>400</v>
      </c>
      <c r="B89" s="163" t="s">
        <v>335</v>
      </c>
      <c r="C89" s="161" t="s">
        <v>533</v>
      </c>
      <c r="D89" s="163" t="s">
        <v>401</v>
      </c>
      <c r="E89" s="168">
        <v>21500</v>
      </c>
      <c r="F89" s="168">
        <v>1000</v>
      </c>
      <c r="G89" s="168">
        <v>900</v>
      </c>
    </row>
    <row r="90" spans="1:7" ht="52.5">
      <c r="A90" s="151" t="s">
        <v>598</v>
      </c>
      <c r="B90" s="163" t="s">
        <v>335</v>
      </c>
      <c r="C90" s="161" t="s">
        <v>533</v>
      </c>
      <c r="D90" s="163" t="s">
        <v>382</v>
      </c>
      <c r="E90" s="168">
        <v>5500</v>
      </c>
      <c r="F90" s="168">
        <v>6000</v>
      </c>
      <c r="G90" s="168">
        <v>6500</v>
      </c>
    </row>
    <row r="91" spans="1:7" ht="52.5">
      <c r="A91" s="151" t="s">
        <v>514</v>
      </c>
      <c r="B91" s="163" t="s">
        <v>335</v>
      </c>
      <c r="C91" s="161" t="s">
        <v>510</v>
      </c>
      <c r="D91" s="163"/>
      <c r="E91" s="168">
        <f t="shared" ref="E91:G92" si="14">E92</f>
        <v>800</v>
      </c>
      <c r="F91" s="168">
        <f t="shared" si="14"/>
        <v>800</v>
      </c>
      <c r="G91" s="168">
        <f t="shared" si="14"/>
        <v>600</v>
      </c>
    </row>
    <row r="92" spans="1:7" ht="39.4">
      <c r="A92" s="151" t="s">
        <v>180</v>
      </c>
      <c r="B92" s="163" t="s">
        <v>335</v>
      </c>
      <c r="C92" s="161" t="s">
        <v>534</v>
      </c>
      <c r="D92" s="163"/>
      <c r="E92" s="168">
        <f t="shared" si="14"/>
        <v>800</v>
      </c>
      <c r="F92" s="168">
        <f t="shared" si="14"/>
        <v>800</v>
      </c>
      <c r="G92" s="168">
        <f t="shared" si="14"/>
        <v>600</v>
      </c>
    </row>
    <row r="93" spans="1:7" ht="26.25">
      <c r="A93" s="151" t="s">
        <v>400</v>
      </c>
      <c r="B93" s="163" t="s">
        <v>335</v>
      </c>
      <c r="C93" s="161" t="s">
        <v>534</v>
      </c>
      <c r="D93" s="163" t="s">
        <v>401</v>
      </c>
      <c r="E93" s="168">
        <v>800</v>
      </c>
      <c r="F93" s="168">
        <v>800</v>
      </c>
      <c r="G93" s="168">
        <v>600</v>
      </c>
    </row>
    <row r="94" spans="1:7" ht="63.75">
      <c r="A94" s="155" t="s">
        <v>594</v>
      </c>
      <c r="B94" s="156" t="s">
        <v>335</v>
      </c>
      <c r="C94" s="156" t="s">
        <v>153</v>
      </c>
      <c r="D94" s="156"/>
      <c r="E94" s="157">
        <f t="shared" ref="E94:G95" si="15">E95</f>
        <v>2000</v>
      </c>
      <c r="F94" s="157">
        <f t="shared" si="15"/>
        <v>1500</v>
      </c>
      <c r="G94" s="157">
        <f t="shared" si="15"/>
        <v>1300</v>
      </c>
    </row>
    <row r="95" spans="1:7" ht="26.25">
      <c r="A95" s="151" t="s">
        <v>82</v>
      </c>
      <c r="B95" s="161" t="s">
        <v>335</v>
      </c>
      <c r="C95" s="161" t="s">
        <v>83</v>
      </c>
      <c r="D95" s="163"/>
      <c r="E95" s="168">
        <f t="shared" si="15"/>
        <v>2000</v>
      </c>
      <c r="F95" s="168">
        <f t="shared" si="15"/>
        <v>1500</v>
      </c>
      <c r="G95" s="168">
        <f t="shared" si="15"/>
        <v>1300</v>
      </c>
    </row>
    <row r="96" spans="1:7" ht="26.25">
      <c r="A96" s="151" t="s">
        <v>400</v>
      </c>
      <c r="B96" s="161" t="s">
        <v>335</v>
      </c>
      <c r="C96" s="161" t="s">
        <v>83</v>
      </c>
      <c r="D96" s="163" t="s">
        <v>401</v>
      </c>
      <c r="E96" s="168">
        <v>2000</v>
      </c>
      <c r="F96" s="168">
        <v>1500</v>
      </c>
      <c r="G96" s="168">
        <v>1300</v>
      </c>
    </row>
    <row r="97" spans="1:7" ht="25.5">
      <c r="A97" s="169" t="s">
        <v>331</v>
      </c>
      <c r="B97" s="156" t="s">
        <v>332</v>
      </c>
      <c r="C97" s="156"/>
      <c r="D97" s="156"/>
      <c r="E97" s="157">
        <f>E98</f>
        <v>12800</v>
      </c>
      <c r="F97" s="157">
        <f>F98</f>
        <v>4600</v>
      </c>
      <c r="G97" s="157">
        <f>G98</f>
        <v>5500</v>
      </c>
    </row>
    <row r="98" spans="1:7" ht="77.25" customHeight="1">
      <c r="A98" s="155" t="s">
        <v>595</v>
      </c>
      <c r="B98" s="156" t="s">
        <v>332</v>
      </c>
      <c r="C98" s="156" t="s">
        <v>358</v>
      </c>
      <c r="D98" s="156"/>
      <c r="E98" s="157">
        <f>E99+E101</f>
        <v>12800</v>
      </c>
      <c r="F98" s="157">
        <f>F99+F101</f>
        <v>4600</v>
      </c>
      <c r="G98" s="157">
        <f>G99+G101</f>
        <v>5500</v>
      </c>
    </row>
    <row r="99" spans="1:7" ht="39.4">
      <c r="A99" s="151" t="s">
        <v>360</v>
      </c>
      <c r="B99" s="163" t="s">
        <v>332</v>
      </c>
      <c r="C99" s="161" t="s">
        <v>359</v>
      </c>
      <c r="D99" s="161"/>
      <c r="E99" s="168">
        <f>E100</f>
        <v>4700</v>
      </c>
      <c r="F99" s="168">
        <f>F100</f>
        <v>2600</v>
      </c>
      <c r="G99" s="168">
        <f>G100</f>
        <v>2600</v>
      </c>
    </row>
    <row r="100" spans="1:7" ht="26.25">
      <c r="A100" s="151" t="s">
        <v>400</v>
      </c>
      <c r="B100" s="163" t="s">
        <v>332</v>
      </c>
      <c r="C100" s="161" t="s">
        <v>359</v>
      </c>
      <c r="D100" s="161" t="s">
        <v>401</v>
      </c>
      <c r="E100" s="168">
        <v>4700</v>
      </c>
      <c r="F100" s="168">
        <v>2600</v>
      </c>
      <c r="G100" s="168">
        <v>2600</v>
      </c>
    </row>
    <row r="101" spans="1:7" ht="26.25">
      <c r="A101" s="151" t="s">
        <v>361</v>
      </c>
      <c r="B101" s="163" t="s">
        <v>332</v>
      </c>
      <c r="C101" s="161" t="s">
        <v>362</v>
      </c>
      <c r="D101" s="161"/>
      <c r="E101" s="168">
        <f>E102</f>
        <v>8100</v>
      </c>
      <c r="F101" s="168">
        <f>F102</f>
        <v>2000</v>
      </c>
      <c r="G101" s="168">
        <f>G102</f>
        <v>2900</v>
      </c>
    </row>
    <row r="102" spans="1:7" ht="26.25">
      <c r="A102" s="151" t="s">
        <v>400</v>
      </c>
      <c r="B102" s="163" t="s">
        <v>332</v>
      </c>
      <c r="C102" s="161" t="s">
        <v>362</v>
      </c>
      <c r="D102" s="161" t="s">
        <v>401</v>
      </c>
      <c r="E102" s="168">
        <v>8100</v>
      </c>
      <c r="F102" s="168">
        <v>2000</v>
      </c>
      <c r="G102" s="168">
        <v>2900</v>
      </c>
    </row>
    <row r="103" spans="1:7">
      <c r="A103" s="182" t="s">
        <v>45</v>
      </c>
      <c r="B103" s="173" t="s">
        <v>112</v>
      </c>
      <c r="C103" s="173"/>
      <c r="D103" s="173"/>
      <c r="E103" s="183">
        <f>E104+E118+E130</f>
        <v>311331.5</v>
      </c>
      <c r="F103" s="183">
        <f>F104+F118+F130</f>
        <v>197145</v>
      </c>
      <c r="G103" s="183">
        <f>G104+G118+G130</f>
        <v>181135</v>
      </c>
    </row>
    <row r="104" spans="1:7">
      <c r="A104" s="182" t="s">
        <v>111</v>
      </c>
      <c r="B104" s="173" t="s">
        <v>113</v>
      </c>
      <c r="C104" s="173"/>
      <c r="D104" s="173"/>
      <c r="E104" s="183">
        <f>E105+E108+E111+E114</f>
        <v>59535</v>
      </c>
      <c r="F104" s="183">
        <f>F105+F108+F111+F114</f>
        <v>24650</v>
      </c>
      <c r="G104" s="183">
        <f>G105+G108+G111+G114</f>
        <v>23850</v>
      </c>
    </row>
    <row r="105" spans="1:7" ht="76.5">
      <c r="A105" s="169" t="s">
        <v>576</v>
      </c>
      <c r="B105" s="156" t="s">
        <v>113</v>
      </c>
      <c r="C105" s="156" t="s">
        <v>174</v>
      </c>
      <c r="D105" s="156"/>
      <c r="E105" s="157">
        <f t="shared" ref="E105:G106" si="16">E106</f>
        <v>1950</v>
      </c>
      <c r="F105" s="157">
        <f t="shared" si="16"/>
        <v>1950</v>
      </c>
      <c r="G105" s="157">
        <f t="shared" si="16"/>
        <v>1950</v>
      </c>
    </row>
    <row r="106" spans="1:7" ht="26.25">
      <c r="A106" s="151" t="s">
        <v>196</v>
      </c>
      <c r="B106" s="161" t="s">
        <v>113</v>
      </c>
      <c r="C106" s="161" t="s">
        <v>531</v>
      </c>
      <c r="D106" s="161"/>
      <c r="E106" s="162">
        <f t="shared" si="16"/>
        <v>1950</v>
      </c>
      <c r="F106" s="162">
        <f t="shared" si="16"/>
        <v>1950</v>
      </c>
      <c r="G106" s="162">
        <f t="shared" si="16"/>
        <v>1950</v>
      </c>
    </row>
    <row r="107" spans="1:7" ht="26.25">
      <c r="A107" s="151" t="s">
        <v>400</v>
      </c>
      <c r="B107" s="161" t="s">
        <v>113</v>
      </c>
      <c r="C107" s="161" t="s">
        <v>531</v>
      </c>
      <c r="D107" s="161" t="s">
        <v>401</v>
      </c>
      <c r="E107" s="162">
        <v>1950</v>
      </c>
      <c r="F107" s="162">
        <v>1950</v>
      </c>
      <c r="G107" s="162">
        <v>1950</v>
      </c>
    </row>
    <row r="108" spans="1:7" ht="80.25" customHeight="1">
      <c r="A108" s="155" t="s">
        <v>582</v>
      </c>
      <c r="B108" s="156" t="s">
        <v>113</v>
      </c>
      <c r="C108" s="156" t="s">
        <v>315</v>
      </c>
      <c r="D108" s="156"/>
      <c r="E108" s="157">
        <f t="shared" ref="E108:G109" si="17">E109</f>
        <v>44600</v>
      </c>
      <c r="F108" s="157">
        <f t="shared" si="17"/>
        <v>21750</v>
      </c>
      <c r="G108" s="157">
        <f t="shared" si="17"/>
        <v>20950</v>
      </c>
    </row>
    <row r="109" spans="1:7" ht="39.4">
      <c r="A109" s="164" t="s">
        <v>247</v>
      </c>
      <c r="B109" s="161" t="s">
        <v>113</v>
      </c>
      <c r="C109" s="161" t="s">
        <v>418</v>
      </c>
      <c r="D109" s="156"/>
      <c r="E109" s="162">
        <f t="shared" si="17"/>
        <v>44600</v>
      </c>
      <c r="F109" s="162">
        <f t="shared" si="17"/>
        <v>21750</v>
      </c>
      <c r="G109" s="162">
        <f t="shared" si="17"/>
        <v>20950</v>
      </c>
    </row>
    <row r="110" spans="1:7" ht="26.25">
      <c r="A110" s="151" t="s">
        <v>400</v>
      </c>
      <c r="B110" s="161" t="s">
        <v>113</v>
      </c>
      <c r="C110" s="161" t="s">
        <v>418</v>
      </c>
      <c r="D110" s="163" t="s">
        <v>401</v>
      </c>
      <c r="E110" s="162">
        <v>44600</v>
      </c>
      <c r="F110" s="162">
        <v>21750</v>
      </c>
      <c r="G110" s="162">
        <v>20950</v>
      </c>
    </row>
    <row r="111" spans="1:7" ht="62.25" customHeight="1">
      <c r="A111" s="155" t="s">
        <v>495</v>
      </c>
      <c r="B111" s="156" t="s">
        <v>113</v>
      </c>
      <c r="C111" s="175" t="s">
        <v>16</v>
      </c>
      <c r="D111" s="156"/>
      <c r="E111" s="157">
        <f t="shared" ref="E111:G112" si="18">E112</f>
        <v>12000</v>
      </c>
      <c r="F111" s="157">
        <f t="shared" si="18"/>
        <v>0</v>
      </c>
      <c r="G111" s="157">
        <f t="shared" si="18"/>
        <v>0</v>
      </c>
    </row>
    <row r="112" spans="1:7" ht="26.25">
      <c r="A112" s="151" t="s">
        <v>497</v>
      </c>
      <c r="B112" s="161" t="s">
        <v>113</v>
      </c>
      <c r="C112" s="176" t="s">
        <v>17</v>
      </c>
      <c r="D112" s="163"/>
      <c r="E112" s="162">
        <f t="shared" si="18"/>
        <v>12000</v>
      </c>
      <c r="F112" s="162">
        <f t="shared" si="18"/>
        <v>0</v>
      </c>
      <c r="G112" s="162">
        <f t="shared" si="18"/>
        <v>0</v>
      </c>
    </row>
    <row r="113" spans="1:7" ht="39.4">
      <c r="A113" s="151" t="s">
        <v>24</v>
      </c>
      <c r="B113" s="161" t="s">
        <v>113</v>
      </c>
      <c r="C113" s="176" t="s">
        <v>17</v>
      </c>
      <c r="D113" s="163" t="s">
        <v>382</v>
      </c>
      <c r="E113" s="162">
        <v>12000</v>
      </c>
      <c r="F113" s="162">
        <v>0</v>
      </c>
      <c r="G113" s="162">
        <v>0</v>
      </c>
    </row>
    <row r="114" spans="1:7">
      <c r="A114" s="151" t="s">
        <v>425</v>
      </c>
      <c r="B114" s="161" t="s">
        <v>113</v>
      </c>
      <c r="C114" s="163" t="s">
        <v>159</v>
      </c>
      <c r="D114" s="163"/>
      <c r="E114" s="162">
        <f t="shared" ref="E114:G116" si="19">E115</f>
        <v>985</v>
      </c>
      <c r="F114" s="162">
        <f t="shared" si="19"/>
        <v>950</v>
      </c>
      <c r="G114" s="162">
        <f t="shared" si="19"/>
        <v>950</v>
      </c>
    </row>
    <row r="115" spans="1:7" ht="39.4">
      <c r="A115" s="171" t="s">
        <v>349</v>
      </c>
      <c r="B115" s="161" t="s">
        <v>113</v>
      </c>
      <c r="C115" s="163" t="s">
        <v>160</v>
      </c>
      <c r="D115" s="163"/>
      <c r="E115" s="162">
        <f t="shared" si="19"/>
        <v>985</v>
      </c>
      <c r="F115" s="162">
        <f t="shared" si="19"/>
        <v>950</v>
      </c>
      <c r="G115" s="162">
        <f t="shared" si="19"/>
        <v>950</v>
      </c>
    </row>
    <row r="116" spans="1:7" ht="26.25">
      <c r="A116" s="171" t="s">
        <v>380</v>
      </c>
      <c r="B116" s="161" t="s">
        <v>113</v>
      </c>
      <c r="C116" s="163" t="s">
        <v>164</v>
      </c>
      <c r="D116" s="163"/>
      <c r="E116" s="162">
        <f t="shared" si="19"/>
        <v>985</v>
      </c>
      <c r="F116" s="162">
        <f t="shared" si="19"/>
        <v>950</v>
      </c>
      <c r="G116" s="162">
        <f t="shared" si="19"/>
        <v>950</v>
      </c>
    </row>
    <row r="117" spans="1:7" ht="26.25">
      <c r="A117" s="151" t="s">
        <v>400</v>
      </c>
      <c r="B117" s="161" t="s">
        <v>113</v>
      </c>
      <c r="C117" s="163" t="s">
        <v>164</v>
      </c>
      <c r="D117" s="163" t="s">
        <v>401</v>
      </c>
      <c r="E117" s="162">
        <v>985</v>
      </c>
      <c r="F117" s="162">
        <v>950</v>
      </c>
      <c r="G117" s="162">
        <v>950</v>
      </c>
    </row>
    <row r="118" spans="1:7">
      <c r="A118" s="169" t="s">
        <v>47</v>
      </c>
      <c r="B118" s="156" t="s">
        <v>114</v>
      </c>
      <c r="C118" s="173"/>
      <c r="D118" s="156"/>
      <c r="E118" s="157">
        <f>E119+E126</f>
        <v>113475</v>
      </c>
      <c r="F118" s="157">
        <f>F119+F126</f>
        <v>67175</v>
      </c>
      <c r="G118" s="157">
        <f>G119+G126</f>
        <v>57575</v>
      </c>
    </row>
    <row r="119" spans="1:7" ht="89.25" customHeight="1">
      <c r="A119" s="155" t="s">
        <v>583</v>
      </c>
      <c r="B119" s="156" t="s">
        <v>114</v>
      </c>
      <c r="C119" s="156" t="s">
        <v>317</v>
      </c>
      <c r="D119" s="156"/>
      <c r="E119" s="157">
        <f>E120+E123</f>
        <v>109900</v>
      </c>
      <c r="F119" s="157">
        <f>F120+F123</f>
        <v>55100</v>
      </c>
      <c r="G119" s="157">
        <f>G120+G123</f>
        <v>55100</v>
      </c>
    </row>
    <row r="120" spans="1:7" ht="39.4">
      <c r="A120" s="172" t="s">
        <v>316</v>
      </c>
      <c r="B120" s="161" t="s">
        <v>114</v>
      </c>
      <c r="C120" s="161" t="s">
        <v>318</v>
      </c>
      <c r="D120" s="156"/>
      <c r="E120" s="162">
        <f t="shared" ref="E120:G121" si="20">E121</f>
        <v>61800</v>
      </c>
      <c r="F120" s="162">
        <f t="shared" si="20"/>
        <v>20000</v>
      </c>
      <c r="G120" s="162">
        <f t="shared" si="20"/>
        <v>10000</v>
      </c>
    </row>
    <row r="121" spans="1:7" ht="26.25">
      <c r="A121" s="164" t="s">
        <v>319</v>
      </c>
      <c r="B121" s="161" t="s">
        <v>114</v>
      </c>
      <c r="C121" s="161" t="s">
        <v>420</v>
      </c>
      <c r="D121" s="163"/>
      <c r="E121" s="162">
        <f t="shared" si="20"/>
        <v>61800</v>
      </c>
      <c r="F121" s="162">
        <f t="shared" si="20"/>
        <v>20000</v>
      </c>
      <c r="G121" s="162">
        <f t="shared" si="20"/>
        <v>10000</v>
      </c>
    </row>
    <row r="122" spans="1:7">
      <c r="A122" s="164" t="s">
        <v>117</v>
      </c>
      <c r="B122" s="161" t="s">
        <v>114</v>
      </c>
      <c r="C122" s="161" t="s">
        <v>420</v>
      </c>
      <c r="D122" s="161" t="s">
        <v>189</v>
      </c>
      <c r="E122" s="162">
        <v>61800</v>
      </c>
      <c r="F122" s="162">
        <v>20000</v>
      </c>
      <c r="G122" s="162">
        <v>10000</v>
      </c>
    </row>
    <row r="123" spans="1:7" ht="26.25">
      <c r="A123" s="172" t="s">
        <v>320</v>
      </c>
      <c r="B123" s="161" t="s">
        <v>114</v>
      </c>
      <c r="C123" s="161" t="s">
        <v>321</v>
      </c>
      <c r="D123" s="161"/>
      <c r="E123" s="162">
        <f t="shared" ref="E123:G124" si="21">E124</f>
        <v>48100</v>
      </c>
      <c r="F123" s="162">
        <f t="shared" si="21"/>
        <v>35100</v>
      </c>
      <c r="G123" s="162">
        <f t="shared" si="21"/>
        <v>45100</v>
      </c>
    </row>
    <row r="124" spans="1:7" s="30" customFormat="1" ht="26.25">
      <c r="A124" s="164" t="s">
        <v>322</v>
      </c>
      <c r="B124" s="161" t="s">
        <v>114</v>
      </c>
      <c r="C124" s="161" t="s">
        <v>421</v>
      </c>
      <c r="D124" s="163"/>
      <c r="E124" s="162">
        <f t="shared" si="21"/>
        <v>48100</v>
      </c>
      <c r="F124" s="162">
        <f t="shared" si="21"/>
        <v>35100</v>
      </c>
      <c r="G124" s="162">
        <f t="shared" si="21"/>
        <v>45100</v>
      </c>
    </row>
    <row r="125" spans="1:7" s="30" customFormat="1" ht="26.25">
      <c r="A125" s="151" t="s">
        <v>400</v>
      </c>
      <c r="B125" s="161" t="s">
        <v>114</v>
      </c>
      <c r="C125" s="161" t="s">
        <v>421</v>
      </c>
      <c r="D125" s="163" t="s">
        <v>401</v>
      </c>
      <c r="E125" s="162">
        <v>48100</v>
      </c>
      <c r="F125" s="162">
        <v>35100</v>
      </c>
      <c r="G125" s="162">
        <v>45100</v>
      </c>
    </row>
    <row r="126" spans="1:7" s="30" customFormat="1" ht="63.75" customHeight="1">
      <c r="A126" s="155" t="s">
        <v>584</v>
      </c>
      <c r="B126" s="156" t="s">
        <v>114</v>
      </c>
      <c r="C126" s="156" t="s">
        <v>323</v>
      </c>
      <c r="D126" s="156"/>
      <c r="E126" s="157">
        <f>E127</f>
        <v>3575</v>
      </c>
      <c r="F126" s="157">
        <f>F127</f>
        <v>12075</v>
      </c>
      <c r="G126" s="157">
        <f>G127</f>
        <v>2475</v>
      </c>
    </row>
    <row r="127" spans="1:7" s="30" customFormat="1" ht="39.4">
      <c r="A127" s="164" t="s">
        <v>498</v>
      </c>
      <c r="B127" s="161" t="s">
        <v>114</v>
      </c>
      <c r="C127" s="161" t="s">
        <v>243</v>
      </c>
      <c r="D127" s="163"/>
      <c r="E127" s="162">
        <f>E128+E129</f>
        <v>3575</v>
      </c>
      <c r="F127" s="162">
        <f>F128+F129</f>
        <v>12075</v>
      </c>
      <c r="G127" s="162">
        <f>G128+G129</f>
        <v>2475</v>
      </c>
    </row>
    <row r="128" spans="1:7" s="30" customFormat="1" ht="26.25">
      <c r="A128" s="151" t="s">
        <v>400</v>
      </c>
      <c r="B128" s="161" t="s">
        <v>114</v>
      </c>
      <c r="C128" s="161" t="s">
        <v>243</v>
      </c>
      <c r="D128" s="163" t="s">
        <v>401</v>
      </c>
      <c r="E128" s="162">
        <v>1575</v>
      </c>
      <c r="F128" s="162">
        <v>2075</v>
      </c>
      <c r="G128" s="162">
        <v>2475</v>
      </c>
    </row>
    <row r="129" spans="1:7" s="30" customFormat="1">
      <c r="A129" s="164" t="s">
        <v>117</v>
      </c>
      <c r="B129" s="161" t="s">
        <v>114</v>
      </c>
      <c r="C129" s="161" t="s">
        <v>243</v>
      </c>
      <c r="D129" s="163" t="s">
        <v>189</v>
      </c>
      <c r="E129" s="162">
        <v>2000</v>
      </c>
      <c r="F129" s="162">
        <v>10000</v>
      </c>
      <c r="G129" s="162">
        <v>0</v>
      </c>
    </row>
    <row r="130" spans="1:7">
      <c r="A130" s="169" t="s">
        <v>71</v>
      </c>
      <c r="B130" s="156" t="s">
        <v>115</v>
      </c>
      <c r="C130" s="163"/>
      <c r="D130" s="156"/>
      <c r="E130" s="157">
        <f>E131+E135+E139+E160</f>
        <v>138321.5</v>
      </c>
      <c r="F130" s="157">
        <f>F131+F135+F139+F160</f>
        <v>105320</v>
      </c>
      <c r="G130" s="157">
        <f>F131+G135+G139+G160</f>
        <v>99710</v>
      </c>
    </row>
    <row r="131" spans="1:7" ht="63.75">
      <c r="A131" s="169" t="s">
        <v>575</v>
      </c>
      <c r="B131" s="156" t="s">
        <v>115</v>
      </c>
      <c r="C131" s="156" t="s">
        <v>504</v>
      </c>
      <c r="D131" s="156"/>
      <c r="E131" s="157">
        <f>E132</f>
        <v>1050</v>
      </c>
      <c r="F131" s="157">
        <f t="shared" ref="F131:G133" si="22">F132</f>
        <v>0</v>
      </c>
      <c r="G131" s="157">
        <f t="shared" si="22"/>
        <v>0</v>
      </c>
    </row>
    <row r="132" spans="1:7" ht="39.4">
      <c r="A132" s="164" t="s">
        <v>523</v>
      </c>
      <c r="B132" s="161" t="s">
        <v>115</v>
      </c>
      <c r="C132" s="161" t="s">
        <v>530</v>
      </c>
      <c r="D132" s="161"/>
      <c r="E132" s="162">
        <f>E133</f>
        <v>1050</v>
      </c>
      <c r="F132" s="162">
        <f t="shared" si="22"/>
        <v>0</v>
      </c>
      <c r="G132" s="162">
        <f t="shared" si="22"/>
        <v>0</v>
      </c>
    </row>
    <row r="133" spans="1:7" ht="26.25">
      <c r="A133" s="164" t="s">
        <v>336</v>
      </c>
      <c r="B133" s="161" t="s">
        <v>115</v>
      </c>
      <c r="C133" s="161" t="s">
        <v>282</v>
      </c>
      <c r="D133" s="161"/>
      <c r="E133" s="162">
        <f>E134</f>
        <v>1050</v>
      </c>
      <c r="F133" s="162">
        <f t="shared" si="22"/>
        <v>0</v>
      </c>
      <c r="G133" s="162">
        <f t="shared" si="22"/>
        <v>0</v>
      </c>
    </row>
    <row r="134" spans="1:7" ht="26.25">
      <c r="A134" s="151" t="s">
        <v>400</v>
      </c>
      <c r="B134" s="161" t="s">
        <v>115</v>
      </c>
      <c r="C134" s="161" t="s">
        <v>282</v>
      </c>
      <c r="D134" s="161" t="s">
        <v>401</v>
      </c>
      <c r="E134" s="162">
        <v>1050</v>
      </c>
      <c r="F134" s="162">
        <v>0</v>
      </c>
      <c r="G134" s="162">
        <v>0</v>
      </c>
    </row>
    <row r="135" spans="1:7" ht="76.5" customHeight="1">
      <c r="A135" s="155" t="s">
        <v>582</v>
      </c>
      <c r="B135" s="156" t="s">
        <v>115</v>
      </c>
      <c r="C135" s="156" t="s">
        <v>315</v>
      </c>
      <c r="D135" s="156"/>
      <c r="E135" s="157">
        <f>E136</f>
        <v>7550</v>
      </c>
      <c r="F135" s="157">
        <f>F136</f>
        <v>3550</v>
      </c>
      <c r="G135" s="157">
        <f>G136</f>
        <v>3550</v>
      </c>
    </row>
    <row r="136" spans="1:7" ht="39.4">
      <c r="A136" s="164" t="s">
        <v>26</v>
      </c>
      <c r="B136" s="161" t="s">
        <v>115</v>
      </c>
      <c r="C136" s="161" t="s">
        <v>419</v>
      </c>
      <c r="D136" s="156"/>
      <c r="E136" s="162">
        <f>E137+E138</f>
        <v>7550</v>
      </c>
      <c r="F136" s="162">
        <f>F137+F138</f>
        <v>3550</v>
      </c>
      <c r="G136" s="162">
        <f>G137+G138</f>
        <v>3550</v>
      </c>
    </row>
    <row r="137" spans="1:7" ht="26.25">
      <c r="A137" s="151" t="s">
        <v>400</v>
      </c>
      <c r="B137" s="161" t="s">
        <v>115</v>
      </c>
      <c r="C137" s="161" t="s">
        <v>419</v>
      </c>
      <c r="D137" s="163" t="s">
        <v>401</v>
      </c>
      <c r="E137" s="162">
        <v>2550</v>
      </c>
      <c r="F137" s="162">
        <v>2050</v>
      </c>
      <c r="G137" s="162">
        <v>2050</v>
      </c>
    </row>
    <row r="138" spans="1:7">
      <c r="A138" s="164" t="s">
        <v>117</v>
      </c>
      <c r="B138" s="161" t="s">
        <v>577</v>
      </c>
      <c r="C138" s="161" t="s">
        <v>419</v>
      </c>
      <c r="D138" s="163" t="s">
        <v>189</v>
      </c>
      <c r="E138" s="162">
        <v>5000</v>
      </c>
      <c r="F138" s="162">
        <v>1500</v>
      </c>
      <c r="G138" s="162">
        <v>1500</v>
      </c>
    </row>
    <row r="139" spans="1:7" ht="66.75" customHeight="1">
      <c r="A139" s="155" t="s">
        <v>585</v>
      </c>
      <c r="B139" s="156" t="s">
        <v>115</v>
      </c>
      <c r="C139" s="174" t="s">
        <v>118</v>
      </c>
      <c r="D139" s="156"/>
      <c r="E139" s="157">
        <f>E140+E147+E150+E153</f>
        <v>126085.4</v>
      </c>
      <c r="F139" s="157">
        <f>F140+F147+F150+F153</f>
        <v>101270</v>
      </c>
      <c r="G139" s="157">
        <f>G140+G147+G150+G153</f>
        <v>96160</v>
      </c>
    </row>
    <row r="140" spans="1:7" ht="87.75" customHeight="1">
      <c r="A140" s="158" t="s">
        <v>586</v>
      </c>
      <c r="B140" s="156" t="s">
        <v>115</v>
      </c>
      <c r="C140" s="161" t="s">
        <v>119</v>
      </c>
      <c r="D140" s="174"/>
      <c r="E140" s="157">
        <f>E141+E144</f>
        <v>6900</v>
      </c>
      <c r="F140" s="157">
        <f>F141+F144</f>
        <v>5800</v>
      </c>
      <c r="G140" s="157">
        <f>G141+G144</f>
        <v>7200</v>
      </c>
    </row>
    <row r="141" spans="1:7" ht="26.25">
      <c r="A141" s="151" t="s">
        <v>120</v>
      </c>
      <c r="B141" s="161" t="s">
        <v>115</v>
      </c>
      <c r="C141" s="161" t="s">
        <v>27</v>
      </c>
      <c r="D141" s="163"/>
      <c r="E141" s="162">
        <f t="shared" ref="E141:G142" si="23">E142</f>
        <v>4900</v>
      </c>
      <c r="F141" s="162">
        <f t="shared" si="23"/>
        <v>5200</v>
      </c>
      <c r="G141" s="162">
        <f t="shared" si="23"/>
        <v>6600</v>
      </c>
    </row>
    <row r="142" spans="1:7" ht="26.25">
      <c r="A142" s="151" t="s">
        <v>122</v>
      </c>
      <c r="B142" s="161" t="s">
        <v>115</v>
      </c>
      <c r="C142" s="161" t="s">
        <v>74</v>
      </c>
      <c r="D142" s="163"/>
      <c r="E142" s="162">
        <f t="shared" si="23"/>
        <v>4900</v>
      </c>
      <c r="F142" s="162">
        <f t="shared" si="23"/>
        <v>5200</v>
      </c>
      <c r="G142" s="162">
        <f t="shared" si="23"/>
        <v>6600</v>
      </c>
    </row>
    <row r="143" spans="1:7" ht="26.25">
      <c r="A143" s="151" t="s">
        <v>400</v>
      </c>
      <c r="B143" s="161" t="s">
        <v>115</v>
      </c>
      <c r="C143" s="161" t="s">
        <v>74</v>
      </c>
      <c r="D143" s="163" t="s">
        <v>401</v>
      </c>
      <c r="E143" s="162">
        <v>4900</v>
      </c>
      <c r="F143" s="162">
        <v>5200</v>
      </c>
      <c r="G143" s="162">
        <v>6600</v>
      </c>
    </row>
    <row r="144" spans="1:7" ht="52.5">
      <c r="A144" s="151" t="s">
        <v>514</v>
      </c>
      <c r="B144" s="161" t="s">
        <v>115</v>
      </c>
      <c r="C144" s="161" t="s">
        <v>121</v>
      </c>
      <c r="D144" s="163"/>
      <c r="E144" s="162">
        <f t="shared" ref="E144:G145" si="24">E145</f>
        <v>2000</v>
      </c>
      <c r="F144" s="162">
        <f t="shared" si="24"/>
        <v>600</v>
      </c>
      <c r="G144" s="162">
        <f t="shared" si="24"/>
        <v>600</v>
      </c>
    </row>
    <row r="145" spans="1:7">
      <c r="A145" s="151" t="s">
        <v>123</v>
      </c>
      <c r="B145" s="161" t="s">
        <v>115</v>
      </c>
      <c r="C145" s="161" t="s">
        <v>75</v>
      </c>
      <c r="D145" s="163"/>
      <c r="E145" s="162">
        <f t="shared" si="24"/>
        <v>2000</v>
      </c>
      <c r="F145" s="162">
        <f t="shared" si="24"/>
        <v>600</v>
      </c>
      <c r="G145" s="162">
        <f t="shared" si="24"/>
        <v>600</v>
      </c>
    </row>
    <row r="146" spans="1:7" ht="26.25">
      <c r="A146" s="151" t="s">
        <v>400</v>
      </c>
      <c r="B146" s="161" t="s">
        <v>115</v>
      </c>
      <c r="C146" s="161" t="s">
        <v>75</v>
      </c>
      <c r="D146" s="163" t="s">
        <v>401</v>
      </c>
      <c r="E146" s="162">
        <v>2000</v>
      </c>
      <c r="F146" s="162">
        <v>600</v>
      </c>
      <c r="G146" s="162">
        <v>600</v>
      </c>
    </row>
    <row r="147" spans="1:7" ht="76.5">
      <c r="A147" s="158" t="s">
        <v>587</v>
      </c>
      <c r="B147" s="156" t="s">
        <v>115</v>
      </c>
      <c r="C147" s="174" t="s">
        <v>124</v>
      </c>
      <c r="D147" s="156"/>
      <c r="E147" s="157">
        <f t="shared" ref="E147:G148" si="25">E148</f>
        <v>5713</v>
      </c>
      <c r="F147" s="157">
        <f t="shared" si="25"/>
        <v>5800</v>
      </c>
      <c r="G147" s="157">
        <f t="shared" si="25"/>
        <v>5600</v>
      </c>
    </row>
    <row r="148" spans="1:7">
      <c r="A148" s="151" t="s">
        <v>125</v>
      </c>
      <c r="B148" s="161" t="s">
        <v>115</v>
      </c>
      <c r="C148" s="161" t="s">
        <v>76</v>
      </c>
      <c r="D148" s="163"/>
      <c r="E148" s="162">
        <f t="shared" si="25"/>
        <v>5713</v>
      </c>
      <c r="F148" s="162">
        <f t="shared" si="25"/>
        <v>5800</v>
      </c>
      <c r="G148" s="162">
        <f t="shared" si="25"/>
        <v>5600</v>
      </c>
    </row>
    <row r="149" spans="1:7" ht="26.25">
      <c r="A149" s="151" t="s">
        <v>400</v>
      </c>
      <c r="B149" s="161" t="s">
        <v>115</v>
      </c>
      <c r="C149" s="161" t="s">
        <v>76</v>
      </c>
      <c r="D149" s="163" t="s">
        <v>401</v>
      </c>
      <c r="E149" s="162">
        <v>5713</v>
      </c>
      <c r="F149" s="162">
        <v>5800</v>
      </c>
      <c r="G149" s="162">
        <v>5600</v>
      </c>
    </row>
    <row r="150" spans="1:7" ht="84.75" customHeight="1">
      <c r="A150" s="158" t="s">
        <v>588</v>
      </c>
      <c r="B150" s="156" t="s">
        <v>115</v>
      </c>
      <c r="C150" s="174" t="s">
        <v>127</v>
      </c>
      <c r="D150" s="159"/>
      <c r="E150" s="157">
        <f t="shared" ref="E150:G151" si="26">E151</f>
        <v>800</v>
      </c>
      <c r="F150" s="157">
        <f t="shared" si="26"/>
        <v>840</v>
      </c>
      <c r="G150" s="157">
        <f t="shared" si="26"/>
        <v>880</v>
      </c>
    </row>
    <row r="151" spans="1:7" ht="26.25">
      <c r="A151" s="151" t="s">
        <v>126</v>
      </c>
      <c r="B151" s="161" t="s">
        <v>115</v>
      </c>
      <c r="C151" s="161" t="s">
        <v>77</v>
      </c>
      <c r="D151" s="163"/>
      <c r="E151" s="162">
        <f t="shared" si="26"/>
        <v>800</v>
      </c>
      <c r="F151" s="162">
        <f t="shared" si="26"/>
        <v>840</v>
      </c>
      <c r="G151" s="162">
        <f t="shared" si="26"/>
        <v>880</v>
      </c>
    </row>
    <row r="152" spans="1:7">
      <c r="A152" s="151" t="s">
        <v>170</v>
      </c>
      <c r="B152" s="161" t="s">
        <v>115</v>
      </c>
      <c r="C152" s="161" t="s">
        <v>77</v>
      </c>
      <c r="D152" s="163" t="s">
        <v>171</v>
      </c>
      <c r="E152" s="162">
        <v>800</v>
      </c>
      <c r="F152" s="162">
        <v>840</v>
      </c>
      <c r="G152" s="162">
        <v>880</v>
      </c>
    </row>
    <row r="153" spans="1:7" ht="85.5" customHeight="1">
      <c r="A153" s="158" t="s">
        <v>589</v>
      </c>
      <c r="B153" s="156" t="s">
        <v>115</v>
      </c>
      <c r="C153" s="174" t="s">
        <v>128</v>
      </c>
      <c r="D153" s="159"/>
      <c r="E153" s="157">
        <f>E154</f>
        <v>112672.4</v>
      </c>
      <c r="F153" s="157">
        <f>F154</f>
        <v>88830</v>
      </c>
      <c r="G153" s="157">
        <f>G154</f>
        <v>82480</v>
      </c>
    </row>
    <row r="154" spans="1:7" ht="39.4">
      <c r="A154" s="151" t="s">
        <v>130</v>
      </c>
      <c r="B154" s="161" t="s">
        <v>115</v>
      </c>
      <c r="C154" s="161">
        <v>1140100000</v>
      </c>
      <c r="D154" s="159"/>
      <c r="E154" s="162">
        <f>E155+E157</f>
        <v>112672.4</v>
      </c>
      <c r="F154" s="162">
        <f>F155+F157</f>
        <v>88830</v>
      </c>
      <c r="G154" s="162">
        <f>G155+G157</f>
        <v>82480</v>
      </c>
    </row>
    <row r="155" spans="1:7" ht="26.25">
      <c r="A155" s="151" t="s">
        <v>129</v>
      </c>
      <c r="B155" s="161" t="s">
        <v>115</v>
      </c>
      <c r="C155" s="161" t="s">
        <v>84</v>
      </c>
      <c r="D155" s="163"/>
      <c r="E155" s="162">
        <f>E156</f>
        <v>110370</v>
      </c>
      <c r="F155" s="162">
        <f>F156</f>
        <v>88830</v>
      </c>
      <c r="G155" s="162">
        <f>G156</f>
        <v>82480</v>
      </c>
    </row>
    <row r="156" spans="1:7" ht="26.25">
      <c r="A156" s="151" t="s">
        <v>400</v>
      </c>
      <c r="B156" s="161" t="s">
        <v>115</v>
      </c>
      <c r="C156" s="161" t="s">
        <v>84</v>
      </c>
      <c r="D156" s="163" t="s">
        <v>401</v>
      </c>
      <c r="E156" s="162">
        <v>110370</v>
      </c>
      <c r="F156" s="162">
        <v>88830</v>
      </c>
      <c r="G156" s="162">
        <v>82480</v>
      </c>
    </row>
    <row r="157" spans="1:7" ht="39.4">
      <c r="A157" s="164" t="s">
        <v>523</v>
      </c>
      <c r="B157" s="161" t="s">
        <v>115</v>
      </c>
      <c r="C157" s="161" t="s">
        <v>512</v>
      </c>
      <c r="D157" s="161"/>
      <c r="E157" s="162">
        <f t="shared" ref="E157:G158" si="27">E158</f>
        <v>2302.4</v>
      </c>
      <c r="F157" s="162">
        <f t="shared" si="27"/>
        <v>0</v>
      </c>
      <c r="G157" s="162">
        <f t="shared" si="27"/>
        <v>0</v>
      </c>
    </row>
    <row r="158" spans="1:7" ht="78.75">
      <c r="A158" s="151" t="s">
        <v>15</v>
      </c>
      <c r="B158" s="161" t="s">
        <v>115</v>
      </c>
      <c r="C158" s="161" t="s">
        <v>183</v>
      </c>
      <c r="D158" s="161"/>
      <c r="E158" s="162">
        <f t="shared" si="27"/>
        <v>2302.4</v>
      </c>
      <c r="F158" s="162">
        <f t="shared" si="27"/>
        <v>0</v>
      </c>
      <c r="G158" s="162">
        <f t="shared" si="27"/>
        <v>0</v>
      </c>
    </row>
    <row r="159" spans="1:7" ht="26.25">
      <c r="A159" s="151" t="s">
        <v>400</v>
      </c>
      <c r="B159" s="161" t="s">
        <v>115</v>
      </c>
      <c r="C159" s="161" t="s">
        <v>183</v>
      </c>
      <c r="D159" s="161" t="s">
        <v>401</v>
      </c>
      <c r="E159" s="162">
        <v>2302.4</v>
      </c>
      <c r="F159" s="162">
        <v>0</v>
      </c>
      <c r="G159" s="162">
        <v>0</v>
      </c>
    </row>
    <row r="160" spans="1:7" ht="63.75">
      <c r="A160" s="155" t="s">
        <v>597</v>
      </c>
      <c r="B160" s="156" t="s">
        <v>115</v>
      </c>
      <c r="C160" s="156" t="s">
        <v>182</v>
      </c>
      <c r="D160" s="156"/>
      <c r="E160" s="157">
        <f>E161</f>
        <v>3636.1</v>
      </c>
      <c r="F160" s="157">
        <f>F161</f>
        <v>500</v>
      </c>
      <c r="G160" s="157">
        <f>G161</f>
        <v>0</v>
      </c>
    </row>
    <row r="161" spans="1:7" ht="26.25">
      <c r="A161" s="172" t="s">
        <v>175</v>
      </c>
      <c r="B161" s="161" t="s">
        <v>115</v>
      </c>
      <c r="C161" s="161" t="s">
        <v>177</v>
      </c>
      <c r="D161" s="163"/>
      <c r="E161" s="162">
        <f>E162+E164</f>
        <v>3636.1</v>
      </c>
      <c r="F161" s="162">
        <f>F162+F164</f>
        <v>500</v>
      </c>
      <c r="G161" s="162">
        <f>G162+G164</f>
        <v>0</v>
      </c>
    </row>
    <row r="162" spans="1:7" ht="26.25">
      <c r="A162" s="172" t="s">
        <v>176</v>
      </c>
      <c r="B162" s="161" t="s">
        <v>115</v>
      </c>
      <c r="C162" s="161" t="s">
        <v>178</v>
      </c>
      <c r="D162" s="161"/>
      <c r="E162" s="162">
        <f>E163</f>
        <v>400</v>
      </c>
      <c r="F162" s="162">
        <f>F163</f>
        <v>500</v>
      </c>
      <c r="G162" s="162">
        <f>G163</f>
        <v>0</v>
      </c>
    </row>
    <row r="163" spans="1:7" ht="26.25">
      <c r="A163" s="151" t="s">
        <v>400</v>
      </c>
      <c r="B163" s="161" t="s">
        <v>115</v>
      </c>
      <c r="C163" s="161" t="s">
        <v>178</v>
      </c>
      <c r="D163" s="161" t="s">
        <v>401</v>
      </c>
      <c r="E163" s="162">
        <v>400</v>
      </c>
      <c r="F163" s="162">
        <v>500</v>
      </c>
      <c r="G163" s="162">
        <v>0</v>
      </c>
    </row>
    <row r="164" spans="1:7" ht="91.9">
      <c r="A164" s="164" t="s">
        <v>479</v>
      </c>
      <c r="B164" s="161" t="s">
        <v>115</v>
      </c>
      <c r="C164" s="161" t="s">
        <v>367</v>
      </c>
      <c r="D164" s="163"/>
      <c r="E164" s="162">
        <f>E165</f>
        <v>3236.1</v>
      </c>
      <c r="F164" s="162">
        <f>F165</f>
        <v>0</v>
      </c>
      <c r="G164" s="162">
        <f>G165</f>
        <v>0</v>
      </c>
    </row>
    <row r="165" spans="1:7" ht="26.25">
      <c r="A165" s="151" t="s">
        <v>400</v>
      </c>
      <c r="B165" s="161" t="s">
        <v>115</v>
      </c>
      <c r="C165" s="161" t="s">
        <v>367</v>
      </c>
      <c r="D165" s="163" t="s">
        <v>401</v>
      </c>
      <c r="E165" s="162">
        <v>3236.1</v>
      </c>
      <c r="F165" s="162">
        <v>0</v>
      </c>
      <c r="G165" s="162">
        <v>0</v>
      </c>
    </row>
    <row r="166" spans="1:7" ht="12.75" customHeight="1">
      <c r="A166" s="169" t="s">
        <v>219</v>
      </c>
      <c r="B166" s="156" t="s">
        <v>220</v>
      </c>
      <c r="C166" s="165"/>
      <c r="D166" s="165"/>
      <c r="E166" s="157">
        <f>E167</f>
        <v>420</v>
      </c>
      <c r="F166" s="157">
        <f t="shared" ref="F166:G168" si="28">F167</f>
        <v>462</v>
      </c>
      <c r="G166" s="157">
        <f t="shared" si="28"/>
        <v>505</v>
      </c>
    </row>
    <row r="167" spans="1:7" ht="12.75" customHeight="1">
      <c r="A167" s="169" t="s">
        <v>429</v>
      </c>
      <c r="B167" s="156" t="s">
        <v>221</v>
      </c>
      <c r="C167" s="165"/>
      <c r="D167" s="165"/>
      <c r="E167" s="162">
        <f>E168</f>
        <v>420</v>
      </c>
      <c r="F167" s="162">
        <f t="shared" si="28"/>
        <v>462</v>
      </c>
      <c r="G167" s="162">
        <f t="shared" si="28"/>
        <v>505</v>
      </c>
    </row>
    <row r="168" spans="1:7" ht="74.25" customHeight="1">
      <c r="A168" s="155" t="s">
        <v>593</v>
      </c>
      <c r="B168" s="163" t="s">
        <v>221</v>
      </c>
      <c r="C168" s="156" t="s">
        <v>141</v>
      </c>
      <c r="D168" s="167"/>
      <c r="E168" s="162">
        <f>E169</f>
        <v>420</v>
      </c>
      <c r="F168" s="162">
        <f t="shared" si="28"/>
        <v>462</v>
      </c>
      <c r="G168" s="162">
        <f t="shared" si="28"/>
        <v>505</v>
      </c>
    </row>
    <row r="169" spans="1:7" ht="28.5" customHeight="1">
      <c r="A169" s="164" t="s">
        <v>147</v>
      </c>
      <c r="B169" s="163" t="s">
        <v>221</v>
      </c>
      <c r="C169" s="161" t="s">
        <v>142</v>
      </c>
      <c r="D169" s="167"/>
      <c r="E169" s="162">
        <f>E170+E172</f>
        <v>420</v>
      </c>
      <c r="F169" s="162">
        <f>F170+F172</f>
        <v>462</v>
      </c>
      <c r="G169" s="162">
        <f>G170+G172</f>
        <v>505</v>
      </c>
    </row>
    <row r="170" spans="1:7" ht="30.75" customHeight="1">
      <c r="A170" s="164" t="s">
        <v>149</v>
      </c>
      <c r="B170" s="163" t="s">
        <v>221</v>
      </c>
      <c r="C170" s="161" t="s">
        <v>85</v>
      </c>
      <c r="D170" s="167"/>
      <c r="E170" s="162">
        <f>E171</f>
        <v>120</v>
      </c>
      <c r="F170" s="162">
        <f>F171</f>
        <v>132</v>
      </c>
      <c r="G170" s="162">
        <f>G171</f>
        <v>145</v>
      </c>
    </row>
    <row r="171" spans="1:7" ht="30" customHeight="1">
      <c r="A171" s="151" t="s">
        <v>400</v>
      </c>
      <c r="B171" s="163" t="s">
        <v>221</v>
      </c>
      <c r="C171" s="161" t="s">
        <v>85</v>
      </c>
      <c r="D171" s="167" t="s">
        <v>401</v>
      </c>
      <c r="E171" s="162">
        <v>120</v>
      </c>
      <c r="F171" s="162">
        <v>132</v>
      </c>
      <c r="G171" s="162">
        <v>145</v>
      </c>
    </row>
    <row r="172" spans="1:7" ht="24.75" customHeight="1">
      <c r="A172" s="164" t="s">
        <v>152</v>
      </c>
      <c r="B172" s="163" t="s">
        <v>221</v>
      </c>
      <c r="C172" s="161" t="s">
        <v>86</v>
      </c>
      <c r="D172" s="167"/>
      <c r="E172" s="162">
        <f>E173</f>
        <v>300</v>
      </c>
      <c r="F172" s="162">
        <f>F173</f>
        <v>330</v>
      </c>
      <c r="G172" s="162">
        <f>G173</f>
        <v>360</v>
      </c>
    </row>
    <row r="173" spans="1:7" ht="40.5" customHeight="1">
      <c r="A173" s="151" t="s">
        <v>400</v>
      </c>
      <c r="B173" s="163" t="s">
        <v>221</v>
      </c>
      <c r="C173" s="161" t="s">
        <v>86</v>
      </c>
      <c r="D173" s="167" t="s">
        <v>401</v>
      </c>
      <c r="E173" s="162">
        <v>300</v>
      </c>
      <c r="F173" s="162">
        <v>330</v>
      </c>
      <c r="G173" s="162">
        <v>360</v>
      </c>
    </row>
    <row r="174" spans="1:7">
      <c r="A174" s="182" t="s">
        <v>333</v>
      </c>
      <c r="B174" s="173" t="s">
        <v>190</v>
      </c>
      <c r="C174" s="156"/>
      <c r="D174" s="156"/>
      <c r="E174" s="157">
        <f t="shared" ref="E174:G175" si="29">E175</f>
        <v>45710</v>
      </c>
      <c r="F174" s="157">
        <f t="shared" si="29"/>
        <v>37445</v>
      </c>
      <c r="G174" s="157">
        <f t="shared" si="29"/>
        <v>39554</v>
      </c>
    </row>
    <row r="175" spans="1:7">
      <c r="A175" s="169" t="s">
        <v>63</v>
      </c>
      <c r="B175" s="156" t="s">
        <v>191</v>
      </c>
      <c r="C175" s="156"/>
      <c r="D175" s="156"/>
      <c r="E175" s="157">
        <f t="shared" si="29"/>
        <v>45710</v>
      </c>
      <c r="F175" s="157">
        <f t="shared" si="29"/>
        <v>37445</v>
      </c>
      <c r="G175" s="157">
        <f t="shared" si="29"/>
        <v>39554</v>
      </c>
    </row>
    <row r="176" spans="1:7" ht="89.25">
      <c r="A176" s="155" t="s">
        <v>590</v>
      </c>
      <c r="B176" s="156" t="s">
        <v>191</v>
      </c>
      <c r="C176" s="156" t="s">
        <v>131</v>
      </c>
      <c r="D176" s="156"/>
      <c r="E176" s="157">
        <f>E177+E189</f>
        <v>45710</v>
      </c>
      <c r="F176" s="157">
        <f>F177+F189</f>
        <v>37445</v>
      </c>
      <c r="G176" s="157">
        <f>G177+G189</f>
        <v>39554</v>
      </c>
    </row>
    <row r="177" spans="1:7" ht="138.75" customHeight="1">
      <c r="A177" s="158" t="s">
        <v>591</v>
      </c>
      <c r="B177" s="156" t="s">
        <v>191</v>
      </c>
      <c r="C177" s="159" t="s">
        <v>132</v>
      </c>
      <c r="D177" s="156"/>
      <c r="E177" s="157">
        <f>E178</f>
        <v>42292</v>
      </c>
      <c r="F177" s="157">
        <f>F178</f>
        <v>34627</v>
      </c>
      <c r="G177" s="157">
        <f>G178</f>
        <v>36736</v>
      </c>
    </row>
    <row r="178" spans="1:7" ht="30" customHeight="1">
      <c r="A178" s="151" t="s">
        <v>133</v>
      </c>
      <c r="B178" s="163" t="s">
        <v>191</v>
      </c>
      <c r="C178" s="161" t="s">
        <v>134</v>
      </c>
      <c r="D178" s="156"/>
      <c r="E178" s="157">
        <f>E179+E184+E186</f>
        <v>42292</v>
      </c>
      <c r="F178" s="157">
        <f>F179+F184+F186</f>
        <v>34627</v>
      </c>
      <c r="G178" s="157">
        <f>G179+G184+G186</f>
        <v>36736</v>
      </c>
    </row>
    <row r="179" spans="1:7" ht="28.5" customHeight="1">
      <c r="A179" s="151" t="s">
        <v>135</v>
      </c>
      <c r="B179" s="163" t="s">
        <v>191</v>
      </c>
      <c r="C179" s="161" t="s">
        <v>209</v>
      </c>
      <c r="D179" s="163"/>
      <c r="E179" s="168">
        <f>E180+E181+E182+E183</f>
        <v>32522</v>
      </c>
      <c r="F179" s="168">
        <f>F180+F181+F182+F183</f>
        <v>24578.799999999999</v>
      </c>
      <c r="G179" s="168">
        <f>G180+G181+G182+G183</f>
        <v>26096.400000000001</v>
      </c>
    </row>
    <row r="180" spans="1:7" ht="26.25" customHeight="1">
      <c r="A180" s="151" t="s">
        <v>184</v>
      </c>
      <c r="B180" s="163" t="s">
        <v>191</v>
      </c>
      <c r="C180" s="161" t="s">
        <v>209</v>
      </c>
      <c r="D180" s="163" t="s">
        <v>185</v>
      </c>
      <c r="E180" s="162">
        <v>13400</v>
      </c>
      <c r="F180" s="162">
        <v>14741.8</v>
      </c>
      <c r="G180" s="162">
        <v>16262.4</v>
      </c>
    </row>
    <row r="181" spans="1:7" ht="27" customHeight="1">
      <c r="A181" s="151" t="s">
        <v>400</v>
      </c>
      <c r="B181" s="163" t="s">
        <v>191</v>
      </c>
      <c r="C181" s="161" t="s">
        <v>209</v>
      </c>
      <c r="D181" s="163" t="s">
        <v>401</v>
      </c>
      <c r="E181" s="162">
        <v>18962</v>
      </c>
      <c r="F181" s="162">
        <v>9677</v>
      </c>
      <c r="G181" s="162">
        <v>9674</v>
      </c>
    </row>
    <row r="182" spans="1:7" ht="12.75" customHeight="1">
      <c r="A182" s="151" t="s">
        <v>57</v>
      </c>
      <c r="B182" s="163" t="s">
        <v>191</v>
      </c>
      <c r="C182" s="161" t="s">
        <v>209</v>
      </c>
      <c r="D182" s="163" t="s">
        <v>56</v>
      </c>
      <c r="E182" s="168">
        <v>10</v>
      </c>
      <c r="F182" s="168">
        <v>10</v>
      </c>
      <c r="G182" s="168">
        <v>10</v>
      </c>
    </row>
    <row r="183" spans="1:7" ht="12.75" customHeight="1">
      <c r="A183" s="151" t="s">
        <v>437</v>
      </c>
      <c r="B183" s="163" t="s">
        <v>191</v>
      </c>
      <c r="C183" s="161" t="s">
        <v>209</v>
      </c>
      <c r="D183" s="163" t="s">
        <v>186</v>
      </c>
      <c r="E183" s="168">
        <v>150</v>
      </c>
      <c r="F183" s="168">
        <v>150</v>
      </c>
      <c r="G183" s="168">
        <v>150</v>
      </c>
    </row>
    <row r="184" spans="1:7">
      <c r="A184" s="151" t="s">
        <v>136</v>
      </c>
      <c r="B184" s="163" t="s">
        <v>191</v>
      </c>
      <c r="C184" s="161" t="s">
        <v>206</v>
      </c>
      <c r="D184" s="165"/>
      <c r="E184" s="162">
        <f>E185</f>
        <v>3970</v>
      </c>
      <c r="F184" s="162">
        <f>F185</f>
        <v>3670</v>
      </c>
      <c r="G184" s="162">
        <f>G185</f>
        <v>3670</v>
      </c>
    </row>
    <row r="185" spans="1:7" ht="26.25">
      <c r="A185" s="151" t="s">
        <v>400</v>
      </c>
      <c r="B185" s="163" t="s">
        <v>191</v>
      </c>
      <c r="C185" s="161" t="s">
        <v>206</v>
      </c>
      <c r="D185" s="163" t="s">
        <v>401</v>
      </c>
      <c r="E185" s="162">
        <v>3970</v>
      </c>
      <c r="F185" s="162">
        <v>3670</v>
      </c>
      <c r="G185" s="162">
        <v>3670</v>
      </c>
    </row>
    <row r="186" spans="1:7" ht="39.4">
      <c r="A186" s="164" t="s">
        <v>523</v>
      </c>
      <c r="B186" s="163" t="s">
        <v>191</v>
      </c>
      <c r="C186" s="161" t="s">
        <v>432</v>
      </c>
      <c r="D186" s="161"/>
      <c r="E186" s="162">
        <f t="shared" ref="E186:G187" si="30">E187</f>
        <v>5800</v>
      </c>
      <c r="F186" s="162">
        <f t="shared" si="30"/>
        <v>6378.2</v>
      </c>
      <c r="G186" s="162">
        <f t="shared" si="30"/>
        <v>6969.6</v>
      </c>
    </row>
    <row r="187" spans="1:7" ht="39.4">
      <c r="A187" s="164" t="s">
        <v>20</v>
      </c>
      <c r="B187" s="163" t="s">
        <v>191</v>
      </c>
      <c r="C187" s="161" t="s">
        <v>21</v>
      </c>
      <c r="D187" s="163"/>
      <c r="E187" s="162">
        <f t="shared" si="30"/>
        <v>5800</v>
      </c>
      <c r="F187" s="162">
        <f t="shared" si="30"/>
        <v>6378.2</v>
      </c>
      <c r="G187" s="162">
        <f t="shared" si="30"/>
        <v>6969.6</v>
      </c>
    </row>
    <row r="188" spans="1:7" ht="26.25">
      <c r="A188" s="151" t="s">
        <v>184</v>
      </c>
      <c r="B188" s="163" t="s">
        <v>191</v>
      </c>
      <c r="C188" s="161" t="s">
        <v>21</v>
      </c>
      <c r="D188" s="163" t="s">
        <v>185</v>
      </c>
      <c r="E188" s="162">
        <v>5800</v>
      </c>
      <c r="F188" s="162">
        <v>6378.2</v>
      </c>
      <c r="G188" s="162">
        <v>6969.6</v>
      </c>
    </row>
    <row r="189" spans="1:7" ht="138" customHeight="1">
      <c r="A189" s="158" t="s">
        <v>592</v>
      </c>
      <c r="B189" s="156" t="s">
        <v>191</v>
      </c>
      <c r="C189" s="159" t="s">
        <v>137</v>
      </c>
      <c r="D189" s="156"/>
      <c r="E189" s="157">
        <f>E190</f>
        <v>3418</v>
      </c>
      <c r="F189" s="157">
        <f>F190</f>
        <v>2818</v>
      </c>
      <c r="G189" s="157">
        <f>G190</f>
        <v>2818</v>
      </c>
    </row>
    <row r="190" spans="1:7" ht="26.25">
      <c r="A190" s="151" t="s">
        <v>139</v>
      </c>
      <c r="B190" s="163" t="s">
        <v>191</v>
      </c>
      <c r="C190" s="161" t="s">
        <v>138</v>
      </c>
      <c r="D190" s="156"/>
      <c r="E190" s="157">
        <f>E191+E194+E196</f>
        <v>3418</v>
      </c>
      <c r="F190" s="157">
        <f>F191+F194+F196</f>
        <v>2818</v>
      </c>
      <c r="G190" s="157">
        <f>G191+G194+G196</f>
        <v>2818</v>
      </c>
    </row>
    <row r="191" spans="1:7" ht="25.5" customHeight="1">
      <c r="A191" s="151" t="s">
        <v>135</v>
      </c>
      <c r="B191" s="163" t="s">
        <v>191</v>
      </c>
      <c r="C191" s="161" t="s">
        <v>207</v>
      </c>
      <c r="D191" s="163"/>
      <c r="E191" s="162">
        <f>E192+E193</f>
        <v>2508.8000000000002</v>
      </c>
      <c r="F191" s="162">
        <f>F192+F193</f>
        <v>1908.8</v>
      </c>
      <c r="G191" s="162">
        <f>G192+G193</f>
        <v>1908.8</v>
      </c>
    </row>
    <row r="192" spans="1:7" ht="24.75" customHeight="1">
      <c r="A192" s="151" t="s">
        <v>184</v>
      </c>
      <c r="B192" s="163" t="s">
        <v>191</v>
      </c>
      <c r="C192" s="161" t="s">
        <v>207</v>
      </c>
      <c r="D192" s="163" t="s">
        <v>185</v>
      </c>
      <c r="E192" s="162">
        <v>1053.8</v>
      </c>
      <c r="F192" s="162">
        <v>1053.8</v>
      </c>
      <c r="G192" s="162">
        <v>1053.8</v>
      </c>
    </row>
    <row r="193" spans="1:7" ht="38.25" customHeight="1">
      <c r="A193" s="151" t="s">
        <v>400</v>
      </c>
      <c r="B193" s="163" t="s">
        <v>191</v>
      </c>
      <c r="C193" s="161" t="s">
        <v>207</v>
      </c>
      <c r="D193" s="167" t="s">
        <v>401</v>
      </c>
      <c r="E193" s="162">
        <v>1455</v>
      </c>
      <c r="F193" s="162">
        <v>855</v>
      </c>
      <c r="G193" s="162">
        <v>855</v>
      </c>
    </row>
    <row r="194" spans="1:7" ht="15" customHeight="1">
      <c r="A194" s="151" t="s">
        <v>55</v>
      </c>
      <c r="B194" s="163" t="s">
        <v>191</v>
      </c>
      <c r="C194" s="161" t="s">
        <v>208</v>
      </c>
      <c r="D194" s="156"/>
      <c r="E194" s="162">
        <f>E195</f>
        <v>500</v>
      </c>
      <c r="F194" s="162">
        <f>F195</f>
        <v>500</v>
      </c>
      <c r="G194" s="162">
        <f>G195</f>
        <v>500</v>
      </c>
    </row>
    <row r="195" spans="1:7" ht="38.25" customHeight="1">
      <c r="A195" s="151" t="s">
        <v>400</v>
      </c>
      <c r="B195" s="163" t="s">
        <v>191</v>
      </c>
      <c r="C195" s="161" t="s">
        <v>208</v>
      </c>
      <c r="D195" s="163" t="s">
        <v>401</v>
      </c>
      <c r="E195" s="162">
        <v>500</v>
      </c>
      <c r="F195" s="162">
        <v>500</v>
      </c>
      <c r="G195" s="162">
        <v>500</v>
      </c>
    </row>
    <row r="196" spans="1:7" ht="38.25" customHeight="1">
      <c r="A196" s="164" t="s">
        <v>523</v>
      </c>
      <c r="B196" s="163">
        <v>905</v>
      </c>
      <c r="C196" s="161" t="s">
        <v>431</v>
      </c>
      <c r="D196" s="161"/>
      <c r="E196" s="162">
        <f t="shared" ref="E196:G197" si="31">E197</f>
        <v>409.2</v>
      </c>
      <c r="F196" s="162">
        <f t="shared" si="31"/>
        <v>409.2</v>
      </c>
      <c r="G196" s="162">
        <f t="shared" si="31"/>
        <v>409.2</v>
      </c>
    </row>
    <row r="197" spans="1:7" ht="24.75" customHeight="1">
      <c r="A197" s="164" t="s">
        <v>18</v>
      </c>
      <c r="B197" s="163" t="s">
        <v>191</v>
      </c>
      <c r="C197" s="161" t="s">
        <v>19</v>
      </c>
      <c r="D197" s="163"/>
      <c r="E197" s="162">
        <f t="shared" si="31"/>
        <v>409.2</v>
      </c>
      <c r="F197" s="162">
        <f t="shared" si="31"/>
        <v>409.2</v>
      </c>
      <c r="G197" s="162">
        <f t="shared" si="31"/>
        <v>409.2</v>
      </c>
    </row>
    <row r="198" spans="1:7" ht="24.75" customHeight="1">
      <c r="A198" s="151" t="s">
        <v>184</v>
      </c>
      <c r="B198" s="163" t="s">
        <v>191</v>
      </c>
      <c r="C198" s="161" t="s">
        <v>19</v>
      </c>
      <c r="D198" s="163" t="s">
        <v>185</v>
      </c>
      <c r="E198" s="162">
        <v>409.2</v>
      </c>
      <c r="F198" s="162">
        <v>409.2</v>
      </c>
      <c r="G198" s="162">
        <v>409.2</v>
      </c>
    </row>
    <row r="199" spans="1:7">
      <c r="A199" s="182" t="s">
        <v>52</v>
      </c>
      <c r="B199" s="173" t="s">
        <v>192</v>
      </c>
      <c r="C199" s="170"/>
      <c r="D199" s="170"/>
      <c r="E199" s="183">
        <f>E200+E204</f>
        <v>8400</v>
      </c>
      <c r="F199" s="183">
        <f>F200+F204</f>
        <v>8450</v>
      </c>
      <c r="G199" s="183">
        <f>G200+G204</f>
        <v>8500</v>
      </c>
    </row>
    <row r="200" spans="1:7">
      <c r="A200" s="169" t="s">
        <v>64</v>
      </c>
      <c r="B200" s="156" t="s">
        <v>193</v>
      </c>
      <c r="C200" s="156"/>
      <c r="D200" s="156"/>
      <c r="E200" s="157">
        <f>E201</f>
        <v>1190</v>
      </c>
      <c r="F200" s="157">
        <f t="shared" ref="F200:G202" si="32">F201</f>
        <v>1190</v>
      </c>
      <c r="G200" s="157">
        <f t="shared" si="32"/>
        <v>1190</v>
      </c>
    </row>
    <row r="201" spans="1:7" ht="80.25" customHeight="1">
      <c r="A201" s="155" t="s">
        <v>579</v>
      </c>
      <c r="B201" s="156" t="s">
        <v>193</v>
      </c>
      <c r="C201" s="156" t="s">
        <v>515</v>
      </c>
      <c r="D201" s="174"/>
      <c r="E201" s="162">
        <f>E202</f>
        <v>1190</v>
      </c>
      <c r="F201" s="162">
        <f t="shared" si="32"/>
        <v>1190</v>
      </c>
      <c r="G201" s="162">
        <f t="shared" si="32"/>
        <v>1190</v>
      </c>
    </row>
    <row r="202" spans="1:7" ht="26.25">
      <c r="A202" s="164" t="s">
        <v>218</v>
      </c>
      <c r="B202" s="161" t="s">
        <v>193</v>
      </c>
      <c r="C202" s="161" t="s">
        <v>415</v>
      </c>
      <c r="D202" s="161"/>
      <c r="E202" s="162">
        <f>E203</f>
        <v>1190</v>
      </c>
      <c r="F202" s="162">
        <f t="shared" si="32"/>
        <v>1190</v>
      </c>
      <c r="G202" s="162">
        <f t="shared" si="32"/>
        <v>1190</v>
      </c>
    </row>
    <row r="203" spans="1:7" ht="26.25">
      <c r="A203" s="164" t="s">
        <v>404</v>
      </c>
      <c r="B203" s="161" t="s">
        <v>193</v>
      </c>
      <c r="C203" s="161" t="s">
        <v>415</v>
      </c>
      <c r="D203" s="163" t="s">
        <v>405</v>
      </c>
      <c r="E203" s="162">
        <v>1190</v>
      </c>
      <c r="F203" s="162">
        <v>1190</v>
      </c>
      <c r="G203" s="162">
        <v>1190</v>
      </c>
    </row>
    <row r="204" spans="1:7">
      <c r="A204" s="169" t="s">
        <v>214</v>
      </c>
      <c r="B204" s="156" t="s">
        <v>213</v>
      </c>
      <c r="C204" s="156"/>
      <c r="D204" s="156"/>
      <c r="E204" s="157">
        <f>E205</f>
        <v>7210</v>
      </c>
      <c r="F204" s="157">
        <f>F205</f>
        <v>7260</v>
      </c>
      <c r="G204" s="157">
        <f>G205</f>
        <v>7310</v>
      </c>
    </row>
    <row r="205" spans="1:7" ht="76.5">
      <c r="A205" s="155" t="s">
        <v>579</v>
      </c>
      <c r="B205" s="156" t="s">
        <v>213</v>
      </c>
      <c r="C205" s="156" t="s">
        <v>515</v>
      </c>
      <c r="D205" s="165"/>
      <c r="E205" s="157">
        <f>E206+E208+E210</f>
        <v>7210</v>
      </c>
      <c r="F205" s="157">
        <f>F206+F208+F210</f>
        <v>7260</v>
      </c>
      <c r="G205" s="157">
        <f>G206+G208+G210</f>
        <v>7310</v>
      </c>
    </row>
    <row r="206" spans="1:7">
      <c r="A206" s="171" t="s">
        <v>215</v>
      </c>
      <c r="B206" s="161" t="s">
        <v>213</v>
      </c>
      <c r="C206" s="161" t="s">
        <v>414</v>
      </c>
      <c r="D206" s="163"/>
      <c r="E206" s="162">
        <f>E207</f>
        <v>4900</v>
      </c>
      <c r="F206" s="162">
        <f>F207</f>
        <v>4950</v>
      </c>
      <c r="G206" s="162">
        <f>G207</f>
        <v>5000</v>
      </c>
    </row>
    <row r="207" spans="1:7" ht="26.25">
      <c r="A207" s="171" t="s">
        <v>402</v>
      </c>
      <c r="B207" s="161" t="s">
        <v>213</v>
      </c>
      <c r="C207" s="161" t="s">
        <v>414</v>
      </c>
      <c r="D207" s="163" t="s">
        <v>403</v>
      </c>
      <c r="E207" s="162">
        <v>4900</v>
      </c>
      <c r="F207" s="162">
        <v>4950</v>
      </c>
      <c r="G207" s="162">
        <v>5000</v>
      </c>
    </row>
    <row r="208" spans="1:7" ht="26.25">
      <c r="A208" s="151" t="s">
        <v>242</v>
      </c>
      <c r="B208" s="161" t="s">
        <v>213</v>
      </c>
      <c r="C208" s="161" t="s">
        <v>416</v>
      </c>
      <c r="D208" s="163"/>
      <c r="E208" s="162">
        <f>E209</f>
        <v>2100</v>
      </c>
      <c r="F208" s="162">
        <f>F209</f>
        <v>2100</v>
      </c>
      <c r="G208" s="162">
        <f>G209</f>
        <v>2100</v>
      </c>
    </row>
    <row r="209" spans="1:7" ht="26.25">
      <c r="A209" s="151" t="s">
        <v>400</v>
      </c>
      <c r="B209" s="161" t="s">
        <v>213</v>
      </c>
      <c r="C209" s="161" t="s">
        <v>416</v>
      </c>
      <c r="D209" s="163" t="s">
        <v>401</v>
      </c>
      <c r="E209" s="162">
        <v>2100</v>
      </c>
      <c r="F209" s="162">
        <v>2100</v>
      </c>
      <c r="G209" s="162">
        <v>2100</v>
      </c>
    </row>
    <row r="210" spans="1:7" ht="26.25">
      <c r="A210" s="171" t="s">
        <v>230</v>
      </c>
      <c r="B210" s="161" t="s">
        <v>213</v>
      </c>
      <c r="C210" s="161" t="s">
        <v>241</v>
      </c>
      <c r="D210" s="163"/>
      <c r="E210" s="162">
        <f>E211</f>
        <v>210</v>
      </c>
      <c r="F210" s="162">
        <f>F211</f>
        <v>210</v>
      </c>
      <c r="G210" s="162">
        <f>G211</f>
        <v>210</v>
      </c>
    </row>
    <row r="211" spans="1:7" ht="26.25">
      <c r="A211" s="151" t="s">
        <v>400</v>
      </c>
      <c r="B211" s="161" t="s">
        <v>213</v>
      </c>
      <c r="C211" s="161" t="s">
        <v>241</v>
      </c>
      <c r="D211" s="163" t="s">
        <v>401</v>
      </c>
      <c r="E211" s="162">
        <v>210</v>
      </c>
      <c r="F211" s="162">
        <v>210</v>
      </c>
      <c r="G211" s="162">
        <v>210</v>
      </c>
    </row>
    <row r="212" spans="1:7">
      <c r="A212" s="169" t="s">
        <v>223</v>
      </c>
      <c r="B212" s="156" t="s">
        <v>225</v>
      </c>
      <c r="C212" s="156"/>
      <c r="D212" s="167"/>
      <c r="E212" s="157">
        <f>E213+E219</f>
        <v>138585</v>
      </c>
      <c r="F212" s="157">
        <f>F213+F219</f>
        <v>73546</v>
      </c>
      <c r="G212" s="157">
        <f>G213+G219</f>
        <v>43458</v>
      </c>
    </row>
    <row r="213" spans="1:7">
      <c r="A213" s="182" t="s">
        <v>224</v>
      </c>
      <c r="B213" s="173" t="s">
        <v>226</v>
      </c>
      <c r="C213" s="170"/>
      <c r="D213" s="167"/>
      <c r="E213" s="157">
        <f>E214</f>
        <v>37585</v>
      </c>
      <c r="F213" s="157">
        <f>F214</f>
        <v>12235</v>
      </c>
      <c r="G213" s="157">
        <f>G214</f>
        <v>42458</v>
      </c>
    </row>
    <row r="214" spans="1:7" ht="78" customHeight="1">
      <c r="A214" s="155" t="s">
        <v>593</v>
      </c>
      <c r="B214" s="156" t="s">
        <v>226</v>
      </c>
      <c r="C214" s="156" t="s">
        <v>141</v>
      </c>
      <c r="D214" s="156"/>
      <c r="E214" s="157">
        <f>E216</f>
        <v>37585</v>
      </c>
      <c r="F214" s="157">
        <f>F216</f>
        <v>12235</v>
      </c>
      <c r="G214" s="157">
        <f>G216</f>
        <v>42458</v>
      </c>
    </row>
    <row r="215" spans="1:7" ht="39.4">
      <c r="A215" s="151" t="s">
        <v>140</v>
      </c>
      <c r="B215" s="161" t="s">
        <v>226</v>
      </c>
      <c r="C215" s="161" t="s">
        <v>144</v>
      </c>
      <c r="D215" s="156"/>
      <c r="E215" s="162">
        <f>E216</f>
        <v>37585</v>
      </c>
      <c r="F215" s="162">
        <f>F216</f>
        <v>12235</v>
      </c>
      <c r="G215" s="162">
        <f>G216</f>
        <v>42458</v>
      </c>
    </row>
    <row r="216" spans="1:7" ht="26.25">
      <c r="A216" s="151" t="s">
        <v>143</v>
      </c>
      <c r="B216" s="161" t="s">
        <v>226</v>
      </c>
      <c r="C216" s="161" t="s">
        <v>88</v>
      </c>
      <c r="D216" s="163"/>
      <c r="E216" s="162">
        <f>E217+E218</f>
        <v>37585</v>
      </c>
      <c r="F216" s="162">
        <f>F217+F218</f>
        <v>12235</v>
      </c>
      <c r="G216" s="162">
        <f>G217+G218</f>
        <v>42458</v>
      </c>
    </row>
    <row r="217" spans="1:7" ht="26.25">
      <c r="A217" s="151" t="s">
        <v>400</v>
      </c>
      <c r="B217" s="161" t="s">
        <v>226</v>
      </c>
      <c r="C217" s="161" t="s">
        <v>88</v>
      </c>
      <c r="D217" s="163" t="s">
        <v>401</v>
      </c>
      <c r="E217" s="162">
        <v>2585</v>
      </c>
      <c r="F217" s="162">
        <v>12235</v>
      </c>
      <c r="G217" s="162">
        <v>42458</v>
      </c>
    </row>
    <row r="218" spans="1:7">
      <c r="A218" s="164" t="s">
        <v>117</v>
      </c>
      <c r="B218" s="161" t="s">
        <v>226</v>
      </c>
      <c r="C218" s="161" t="s">
        <v>88</v>
      </c>
      <c r="D218" s="163" t="s">
        <v>189</v>
      </c>
      <c r="E218" s="162">
        <v>35000</v>
      </c>
      <c r="F218" s="162">
        <v>0</v>
      </c>
      <c r="G218" s="162">
        <v>0</v>
      </c>
    </row>
    <row r="219" spans="1:7" ht="12" customHeight="1">
      <c r="A219" s="182" t="s">
        <v>441</v>
      </c>
      <c r="B219" s="173" t="s">
        <v>439</v>
      </c>
      <c r="C219" s="170"/>
      <c r="D219" s="167"/>
      <c r="E219" s="157">
        <f t="shared" ref="E219:G220" si="33">E220</f>
        <v>101000</v>
      </c>
      <c r="F219" s="157">
        <f t="shared" si="33"/>
        <v>61311</v>
      </c>
      <c r="G219" s="157">
        <f t="shared" si="33"/>
        <v>1000</v>
      </c>
    </row>
    <row r="220" spans="1:7" ht="78.75" customHeight="1">
      <c r="A220" s="155" t="s">
        <v>593</v>
      </c>
      <c r="B220" s="156" t="s">
        <v>439</v>
      </c>
      <c r="C220" s="156" t="s">
        <v>141</v>
      </c>
      <c r="D220" s="156"/>
      <c r="E220" s="157">
        <f t="shared" si="33"/>
        <v>101000</v>
      </c>
      <c r="F220" s="157">
        <f t="shared" si="33"/>
        <v>61311</v>
      </c>
      <c r="G220" s="157">
        <f t="shared" si="33"/>
        <v>1000</v>
      </c>
    </row>
    <row r="221" spans="1:7" ht="26.25">
      <c r="A221" s="164" t="s">
        <v>145</v>
      </c>
      <c r="B221" s="163" t="s">
        <v>439</v>
      </c>
      <c r="C221" s="161" t="s">
        <v>148</v>
      </c>
      <c r="D221" s="156"/>
      <c r="E221" s="162">
        <f>E222+E224</f>
        <v>101000</v>
      </c>
      <c r="F221" s="162">
        <f>F222+F224</f>
        <v>61311</v>
      </c>
      <c r="G221" s="162">
        <f>G222+G224</f>
        <v>1000</v>
      </c>
    </row>
    <row r="222" spans="1:7">
      <c r="A222" s="151" t="s">
        <v>146</v>
      </c>
      <c r="B222" s="163" t="s">
        <v>439</v>
      </c>
      <c r="C222" s="161" t="s">
        <v>87</v>
      </c>
      <c r="D222" s="163"/>
      <c r="E222" s="162">
        <f>E223</f>
        <v>1000</v>
      </c>
      <c r="F222" s="162">
        <f>F223</f>
        <v>1000</v>
      </c>
      <c r="G222" s="162">
        <f>G223</f>
        <v>1000</v>
      </c>
    </row>
    <row r="223" spans="1:7">
      <c r="A223" s="164" t="s">
        <v>117</v>
      </c>
      <c r="B223" s="163" t="s">
        <v>439</v>
      </c>
      <c r="C223" s="161" t="s">
        <v>87</v>
      </c>
      <c r="D223" s="163" t="s">
        <v>189</v>
      </c>
      <c r="E223" s="162">
        <v>1000</v>
      </c>
      <c r="F223" s="162">
        <v>1000</v>
      </c>
      <c r="G223" s="162">
        <v>1000</v>
      </c>
    </row>
    <row r="224" spans="1:7" ht="39.4">
      <c r="A224" s="164" t="s">
        <v>523</v>
      </c>
      <c r="B224" s="163" t="s">
        <v>439</v>
      </c>
      <c r="C224" s="161" t="s">
        <v>442</v>
      </c>
      <c r="D224" s="163"/>
      <c r="E224" s="162">
        <f t="shared" ref="E224:G225" si="34">E225</f>
        <v>100000</v>
      </c>
      <c r="F224" s="162">
        <f t="shared" si="34"/>
        <v>60311</v>
      </c>
      <c r="G224" s="162">
        <f t="shared" si="34"/>
        <v>0</v>
      </c>
    </row>
    <row r="225" spans="1:7" ht="65.650000000000006">
      <c r="A225" s="164" t="s">
        <v>444</v>
      </c>
      <c r="B225" s="163" t="s">
        <v>439</v>
      </c>
      <c r="C225" s="161" t="s">
        <v>443</v>
      </c>
      <c r="D225" s="163"/>
      <c r="E225" s="162">
        <f t="shared" si="34"/>
        <v>100000</v>
      </c>
      <c r="F225" s="162">
        <f t="shared" si="34"/>
        <v>60311</v>
      </c>
      <c r="G225" s="162">
        <f t="shared" si="34"/>
        <v>0</v>
      </c>
    </row>
    <row r="226" spans="1:7">
      <c r="A226" s="164" t="s">
        <v>117</v>
      </c>
      <c r="B226" s="163" t="s">
        <v>439</v>
      </c>
      <c r="C226" s="161" t="s">
        <v>443</v>
      </c>
      <c r="D226" s="163" t="s">
        <v>189</v>
      </c>
      <c r="E226" s="162">
        <v>100000</v>
      </c>
      <c r="F226" s="162">
        <v>60311</v>
      </c>
      <c r="G226" s="162">
        <v>0</v>
      </c>
    </row>
    <row r="227" spans="1:7">
      <c r="A227" s="169" t="s">
        <v>413</v>
      </c>
      <c r="B227" s="156" t="s">
        <v>423</v>
      </c>
      <c r="C227" s="167"/>
      <c r="D227" s="163"/>
      <c r="E227" s="157">
        <f>E228</f>
        <v>400</v>
      </c>
      <c r="F227" s="157">
        <f t="shared" ref="F227:G231" si="35">F228</f>
        <v>400</v>
      </c>
      <c r="G227" s="157">
        <f t="shared" si="35"/>
        <v>400</v>
      </c>
    </row>
    <row r="228" spans="1:7">
      <c r="A228" s="182" t="s">
        <v>422</v>
      </c>
      <c r="B228" s="173" t="s">
        <v>424</v>
      </c>
      <c r="C228" s="167"/>
      <c r="D228" s="163"/>
      <c r="E228" s="157">
        <f>E229</f>
        <v>400</v>
      </c>
      <c r="F228" s="157">
        <f t="shared" si="35"/>
        <v>400</v>
      </c>
      <c r="G228" s="157">
        <f t="shared" si="35"/>
        <v>400</v>
      </c>
    </row>
    <row r="229" spans="1:7">
      <c r="A229" s="151" t="s">
        <v>425</v>
      </c>
      <c r="B229" s="163" t="s">
        <v>424</v>
      </c>
      <c r="C229" s="163" t="s">
        <v>159</v>
      </c>
      <c r="D229" s="167"/>
      <c r="E229" s="162">
        <f>E230</f>
        <v>400</v>
      </c>
      <c r="F229" s="162">
        <f t="shared" si="35"/>
        <v>400</v>
      </c>
      <c r="G229" s="162">
        <f t="shared" si="35"/>
        <v>400</v>
      </c>
    </row>
    <row r="230" spans="1:7" ht="39.4">
      <c r="A230" s="151" t="s">
        <v>383</v>
      </c>
      <c r="B230" s="163" t="s">
        <v>424</v>
      </c>
      <c r="C230" s="163" t="s">
        <v>160</v>
      </c>
      <c r="D230" s="167"/>
      <c r="E230" s="162">
        <f>E231</f>
        <v>400</v>
      </c>
      <c r="F230" s="162">
        <f t="shared" si="35"/>
        <v>400</v>
      </c>
      <c r="G230" s="162">
        <f t="shared" si="35"/>
        <v>400</v>
      </c>
    </row>
    <row r="231" spans="1:7" ht="26.25">
      <c r="A231" s="171" t="s">
        <v>380</v>
      </c>
      <c r="B231" s="163" t="s">
        <v>424</v>
      </c>
      <c r="C231" s="163" t="s">
        <v>164</v>
      </c>
      <c r="D231" s="167"/>
      <c r="E231" s="162">
        <f>E232</f>
        <v>400</v>
      </c>
      <c r="F231" s="162">
        <f t="shared" si="35"/>
        <v>400</v>
      </c>
      <c r="G231" s="162">
        <f t="shared" si="35"/>
        <v>400</v>
      </c>
    </row>
    <row r="232" spans="1:7" ht="26.25">
      <c r="A232" s="151" t="s">
        <v>400</v>
      </c>
      <c r="B232" s="163" t="s">
        <v>424</v>
      </c>
      <c r="C232" s="163" t="s">
        <v>164</v>
      </c>
      <c r="D232" s="167" t="s">
        <v>401</v>
      </c>
      <c r="E232" s="162">
        <v>400</v>
      </c>
      <c r="F232" s="162">
        <v>400</v>
      </c>
      <c r="G232" s="162">
        <v>400</v>
      </c>
    </row>
    <row r="233" spans="1:7" ht="15" customHeight="1">
      <c r="A233" s="235"/>
      <c r="B233" s="235"/>
      <c r="C233" s="235"/>
      <c r="D233" s="236"/>
      <c r="E233" s="183">
        <f>E12+E54+E61+E70+E103+E166+E174+E199+E212+E227</f>
        <v>654597.9</v>
      </c>
      <c r="F233" s="183">
        <f>F12+F54+F61+F70+F103+F166+F174+F199+F212+F227</f>
        <v>426454</v>
      </c>
      <c r="G233" s="183">
        <f>G12+G54+G61+G70+G103+G166+G174+G199+G212+G227</f>
        <v>396441.5</v>
      </c>
    </row>
    <row r="234" spans="1:7">
      <c r="A234" s="191"/>
      <c r="B234" s="191"/>
      <c r="C234" s="191"/>
      <c r="D234" s="191"/>
      <c r="E234" s="191"/>
      <c r="F234" s="191"/>
      <c r="G234" s="191"/>
    </row>
    <row r="235" spans="1:7">
      <c r="E235" s="31"/>
    </row>
    <row r="236" spans="1:7">
      <c r="E236" s="31"/>
    </row>
  </sheetData>
  <mergeCells count="6">
    <mergeCell ref="E8:G8"/>
    <mergeCell ref="A6:G6"/>
    <mergeCell ref="A7:G7"/>
    <mergeCell ref="A233:D233"/>
    <mergeCell ref="A8:A9"/>
    <mergeCell ref="B8:D8"/>
  </mergeCells>
  <phoneticPr fontId="0" type="noConversion"/>
  <pageMargins left="0.39370078740157483" right="0" top="0.78740157480314965" bottom="0.39370078740157483" header="0" footer="0"/>
  <pageSetup paperSize="9" scale="92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37"/>
  <sheetViews>
    <sheetView zoomScale="120" zoomScaleNormal="120" zoomScaleSheetLayoutView="120" workbookViewId="0">
      <selection activeCell="G1" sqref="G1:H5"/>
    </sheetView>
  </sheetViews>
  <sheetFormatPr defaultColWidth="9.1328125" defaultRowHeight="13.15"/>
  <cols>
    <col min="1" max="1" width="42.73046875" style="13" customWidth="1"/>
    <col min="2" max="2" width="6.73046875" style="13" customWidth="1"/>
    <col min="3" max="3" width="9.265625" style="13" customWidth="1"/>
    <col min="4" max="4" width="11.265625" style="13" customWidth="1"/>
    <col min="5" max="5" width="7.265625" style="13" customWidth="1"/>
    <col min="6" max="6" width="11.86328125" style="13" customWidth="1"/>
    <col min="7" max="7" width="10.59765625" style="13" bestFit="1" customWidth="1"/>
    <col min="8" max="8" width="10.73046875" style="13" customWidth="1"/>
    <col min="9" max="16384" width="9.1328125" style="13"/>
  </cols>
  <sheetData>
    <row r="1" spans="1:8">
      <c r="F1" s="130"/>
      <c r="G1" s="4"/>
      <c r="H1" s="12" t="s">
        <v>501</v>
      </c>
    </row>
    <row r="2" spans="1:8">
      <c r="F2" s="130"/>
      <c r="G2" s="4"/>
      <c r="H2" s="12" t="s">
        <v>599</v>
      </c>
    </row>
    <row r="3" spans="1:8">
      <c r="F3" s="130"/>
      <c r="G3" s="4"/>
      <c r="H3" s="12" t="s">
        <v>600</v>
      </c>
    </row>
    <row r="4" spans="1:8">
      <c r="F4" s="130"/>
      <c r="G4" s="4"/>
      <c r="H4" s="12" t="s">
        <v>478</v>
      </c>
    </row>
    <row r="5" spans="1:8">
      <c r="G5" s="4"/>
      <c r="H5" s="12" t="s">
        <v>602</v>
      </c>
    </row>
    <row r="6" spans="1:8" ht="15">
      <c r="A6" s="225" t="s">
        <v>172</v>
      </c>
      <c r="B6" s="225"/>
      <c r="C6" s="225"/>
      <c r="D6" s="225"/>
      <c r="E6" s="225"/>
      <c r="F6" s="225"/>
      <c r="G6" s="225"/>
      <c r="H6" s="225"/>
    </row>
    <row r="7" spans="1:8" ht="51" customHeight="1">
      <c r="A7" s="241" t="s">
        <v>604</v>
      </c>
      <c r="B7" s="241"/>
      <c r="C7" s="241"/>
      <c r="D7" s="241"/>
      <c r="E7" s="241"/>
      <c r="F7" s="241"/>
      <c r="G7" s="241"/>
      <c r="H7" s="241"/>
    </row>
    <row r="8" spans="1:8" s="15" customFormat="1" ht="12.75" customHeight="1">
      <c r="A8" s="227" t="s">
        <v>38</v>
      </c>
      <c r="B8" s="202" t="s">
        <v>72</v>
      </c>
      <c r="C8" s="203"/>
      <c r="D8" s="203"/>
      <c r="E8" s="204"/>
      <c r="F8" s="202" t="s">
        <v>65</v>
      </c>
      <c r="G8" s="203" t="s">
        <v>65</v>
      </c>
      <c r="H8" s="203" t="s">
        <v>65</v>
      </c>
    </row>
    <row r="9" spans="1:8" s="15" customFormat="1" ht="27.75" customHeight="1">
      <c r="A9" s="228"/>
      <c r="B9" s="38" t="s">
        <v>73</v>
      </c>
      <c r="C9" s="18" t="s">
        <v>40</v>
      </c>
      <c r="D9" s="18" t="s">
        <v>41</v>
      </c>
      <c r="E9" s="18" t="s">
        <v>42</v>
      </c>
      <c r="F9" s="146" t="s">
        <v>309</v>
      </c>
      <c r="G9" s="146" t="s">
        <v>310</v>
      </c>
      <c r="H9" s="146" t="s">
        <v>311</v>
      </c>
    </row>
    <row r="10" spans="1:8" s="15" customFormat="1" ht="12.75" customHeight="1">
      <c r="A10" s="16">
        <v>2</v>
      </c>
      <c r="B10" s="16">
        <v>3</v>
      </c>
      <c r="C10" s="17">
        <v>4</v>
      </c>
      <c r="D10" s="17">
        <v>5</v>
      </c>
      <c r="E10" s="17">
        <v>6</v>
      </c>
      <c r="F10" s="18">
        <v>7</v>
      </c>
      <c r="G10" s="18">
        <v>7</v>
      </c>
      <c r="H10" s="18">
        <v>7</v>
      </c>
    </row>
    <row r="11" spans="1:8" s="15" customFormat="1" ht="25.5">
      <c r="A11" s="131" t="s">
        <v>544</v>
      </c>
      <c r="B11" s="16">
        <v>905</v>
      </c>
      <c r="C11" s="17"/>
      <c r="D11" s="17"/>
      <c r="E11" s="17"/>
      <c r="F11" s="144">
        <f>F12+F42+F49+F58+F91+F154+F162+F187+F200+F215</f>
        <v>648482.9</v>
      </c>
      <c r="G11" s="144">
        <f>G12+G42+G49+G58+G91+G154+G162+G187+G200+G215</f>
        <v>420075</v>
      </c>
      <c r="H11" s="144">
        <f>H12+H42+H49+H58+H91+H154+H162+H187+H200+H215</f>
        <v>389892.5</v>
      </c>
    </row>
    <row r="12" spans="1:8" s="15" customFormat="1" ht="12.75">
      <c r="A12" s="155" t="s">
        <v>66</v>
      </c>
      <c r="B12" s="184">
        <v>905</v>
      </c>
      <c r="C12" s="170" t="s">
        <v>104</v>
      </c>
      <c r="D12" s="185"/>
      <c r="E12" s="185"/>
      <c r="F12" s="186">
        <f>F13+F23+F28</f>
        <v>53875.5</v>
      </c>
      <c r="G12" s="186">
        <f>G13+G23+G28</f>
        <v>50525.5</v>
      </c>
      <c r="H12" s="186">
        <f>H13+H23+H28</f>
        <v>56330.5</v>
      </c>
    </row>
    <row r="13" spans="1:8" s="20" customFormat="1" ht="51.75" customHeight="1">
      <c r="A13" s="155" t="s">
        <v>433</v>
      </c>
      <c r="B13" s="170">
        <v>905</v>
      </c>
      <c r="C13" s="170" t="s">
        <v>103</v>
      </c>
      <c r="D13" s="170"/>
      <c r="E13" s="170"/>
      <c r="F13" s="180">
        <f t="shared" ref="F13:H14" si="0">F14</f>
        <v>42470</v>
      </c>
      <c r="G13" s="180">
        <f t="shared" si="0"/>
        <v>44020</v>
      </c>
      <c r="H13" s="180">
        <f t="shared" si="0"/>
        <v>45825</v>
      </c>
    </row>
    <row r="14" spans="1:8" s="20" customFormat="1">
      <c r="A14" s="151" t="s">
        <v>425</v>
      </c>
      <c r="B14" s="163">
        <v>905</v>
      </c>
      <c r="C14" s="163" t="s">
        <v>103</v>
      </c>
      <c r="D14" s="163" t="s">
        <v>159</v>
      </c>
      <c r="E14" s="163"/>
      <c r="F14" s="181">
        <f t="shared" si="0"/>
        <v>42470</v>
      </c>
      <c r="G14" s="181">
        <f t="shared" si="0"/>
        <v>44020</v>
      </c>
      <c r="H14" s="181">
        <f t="shared" si="0"/>
        <v>45825</v>
      </c>
    </row>
    <row r="15" spans="1:8" s="20" customFormat="1" ht="39.75" customHeight="1">
      <c r="A15" s="151" t="s">
        <v>349</v>
      </c>
      <c r="B15" s="163">
        <v>905</v>
      </c>
      <c r="C15" s="163" t="s">
        <v>103</v>
      </c>
      <c r="D15" s="163" t="s">
        <v>160</v>
      </c>
      <c r="E15" s="163"/>
      <c r="F15" s="181">
        <f>F16+F18</f>
        <v>42470</v>
      </c>
      <c r="G15" s="181">
        <f>G16+G18</f>
        <v>44020</v>
      </c>
      <c r="H15" s="181">
        <f>H16+H18</f>
        <v>45825</v>
      </c>
    </row>
    <row r="16" spans="1:8" s="20" customFormat="1" ht="25.5" customHeight="1">
      <c r="A16" s="151" t="s">
        <v>339</v>
      </c>
      <c r="B16" s="167">
        <v>905</v>
      </c>
      <c r="C16" s="167" t="s">
        <v>103</v>
      </c>
      <c r="D16" s="163" t="s">
        <v>161</v>
      </c>
      <c r="E16" s="163"/>
      <c r="F16" s="181">
        <f>F17</f>
        <v>1990</v>
      </c>
      <c r="G16" s="181">
        <f>G17</f>
        <v>2090</v>
      </c>
      <c r="H16" s="181">
        <f>H17</f>
        <v>2195</v>
      </c>
    </row>
    <row r="17" spans="1:9" s="20" customFormat="1" ht="25.5" customHeight="1">
      <c r="A17" s="151" t="s">
        <v>518</v>
      </c>
      <c r="B17" s="167">
        <v>905</v>
      </c>
      <c r="C17" s="167" t="s">
        <v>103</v>
      </c>
      <c r="D17" s="163" t="s">
        <v>161</v>
      </c>
      <c r="E17" s="163" t="s">
        <v>519</v>
      </c>
      <c r="F17" s="181">
        <v>1990</v>
      </c>
      <c r="G17" s="181">
        <v>2090</v>
      </c>
      <c r="H17" s="181">
        <v>2195</v>
      </c>
      <c r="I17" s="192"/>
    </row>
    <row r="18" spans="1:9" ht="26.25">
      <c r="A18" s="151" t="s">
        <v>347</v>
      </c>
      <c r="B18" s="163">
        <v>905</v>
      </c>
      <c r="C18" s="163" t="s">
        <v>103</v>
      </c>
      <c r="D18" s="163" t="s">
        <v>162</v>
      </c>
      <c r="E18" s="163"/>
      <c r="F18" s="162">
        <f>F19+F20+F21+F22</f>
        <v>40480</v>
      </c>
      <c r="G18" s="162">
        <f>G19+G20+G21+G22</f>
        <v>41930</v>
      </c>
      <c r="H18" s="162">
        <f>H19+H20+H21+H22</f>
        <v>43630</v>
      </c>
    </row>
    <row r="19" spans="1:9" ht="25.5" customHeight="1">
      <c r="A19" s="151" t="s">
        <v>518</v>
      </c>
      <c r="B19" s="167">
        <v>905</v>
      </c>
      <c r="C19" s="167" t="s">
        <v>103</v>
      </c>
      <c r="D19" s="163" t="s">
        <v>162</v>
      </c>
      <c r="E19" s="163" t="s">
        <v>519</v>
      </c>
      <c r="F19" s="162">
        <v>31210</v>
      </c>
      <c r="G19" s="162">
        <v>32700</v>
      </c>
      <c r="H19" s="162">
        <v>34400</v>
      </c>
    </row>
    <row r="20" spans="1:9" ht="26.25">
      <c r="A20" s="151" t="s">
        <v>400</v>
      </c>
      <c r="B20" s="167">
        <v>905</v>
      </c>
      <c r="C20" s="167" t="s">
        <v>103</v>
      </c>
      <c r="D20" s="163" t="s">
        <v>162</v>
      </c>
      <c r="E20" s="163" t="s">
        <v>401</v>
      </c>
      <c r="F20" s="168">
        <v>9050</v>
      </c>
      <c r="G20" s="168">
        <v>9010</v>
      </c>
      <c r="H20" s="168">
        <v>9010</v>
      </c>
    </row>
    <row r="21" spans="1:9" ht="12" customHeight="1">
      <c r="A21" s="151" t="s">
        <v>57</v>
      </c>
      <c r="B21" s="167">
        <v>905</v>
      </c>
      <c r="C21" s="167" t="s">
        <v>103</v>
      </c>
      <c r="D21" s="163" t="s">
        <v>162</v>
      </c>
      <c r="E21" s="163" t="s">
        <v>56</v>
      </c>
      <c r="F21" s="168">
        <v>20</v>
      </c>
      <c r="G21" s="168">
        <v>20</v>
      </c>
      <c r="H21" s="168">
        <v>20</v>
      </c>
    </row>
    <row r="22" spans="1:9">
      <c r="A22" s="151" t="s">
        <v>436</v>
      </c>
      <c r="B22" s="167">
        <v>905</v>
      </c>
      <c r="C22" s="167" t="s">
        <v>103</v>
      </c>
      <c r="D22" s="163" t="s">
        <v>162</v>
      </c>
      <c r="E22" s="163" t="s">
        <v>186</v>
      </c>
      <c r="F22" s="168">
        <v>200</v>
      </c>
      <c r="G22" s="168">
        <v>200</v>
      </c>
      <c r="H22" s="168">
        <v>200</v>
      </c>
    </row>
    <row r="23" spans="1:9">
      <c r="A23" s="155" t="s">
        <v>474</v>
      </c>
      <c r="B23" s="170">
        <v>905</v>
      </c>
      <c r="C23" s="170" t="s">
        <v>473</v>
      </c>
      <c r="D23" s="156"/>
      <c r="E23" s="156"/>
      <c r="F23" s="157">
        <f t="shared" ref="F23:H26" si="1">F24</f>
        <v>1000</v>
      </c>
      <c r="G23" s="157">
        <f t="shared" si="1"/>
        <v>1000</v>
      </c>
      <c r="H23" s="157">
        <f t="shared" si="1"/>
        <v>1000</v>
      </c>
    </row>
    <row r="24" spans="1:9">
      <c r="A24" s="151" t="s">
        <v>425</v>
      </c>
      <c r="B24" s="163">
        <v>905</v>
      </c>
      <c r="C24" s="163" t="s">
        <v>473</v>
      </c>
      <c r="D24" s="163" t="s">
        <v>159</v>
      </c>
      <c r="E24" s="163"/>
      <c r="F24" s="168">
        <f t="shared" si="1"/>
        <v>1000</v>
      </c>
      <c r="G24" s="168">
        <f t="shared" si="1"/>
        <v>1000</v>
      </c>
      <c r="H24" s="168">
        <f t="shared" si="1"/>
        <v>1000</v>
      </c>
    </row>
    <row r="25" spans="1:9" ht="39.4">
      <c r="A25" s="171" t="s">
        <v>349</v>
      </c>
      <c r="B25" s="163">
        <v>905</v>
      </c>
      <c r="C25" s="163" t="s">
        <v>473</v>
      </c>
      <c r="D25" s="163" t="s">
        <v>160</v>
      </c>
      <c r="E25" s="163"/>
      <c r="F25" s="168">
        <f t="shared" si="1"/>
        <v>1000</v>
      </c>
      <c r="G25" s="168">
        <f t="shared" si="1"/>
        <v>1000</v>
      </c>
      <c r="H25" s="168">
        <f t="shared" si="1"/>
        <v>1000</v>
      </c>
    </row>
    <row r="26" spans="1:9" ht="26.25">
      <c r="A26" s="151" t="s">
        <v>30</v>
      </c>
      <c r="B26" s="163">
        <v>905</v>
      </c>
      <c r="C26" s="163" t="s">
        <v>473</v>
      </c>
      <c r="D26" s="163" t="s">
        <v>168</v>
      </c>
      <c r="E26" s="167"/>
      <c r="F26" s="168">
        <f t="shared" si="1"/>
        <v>1000</v>
      </c>
      <c r="G26" s="168">
        <f t="shared" si="1"/>
        <v>1000</v>
      </c>
      <c r="H26" s="168">
        <f t="shared" si="1"/>
        <v>1000</v>
      </c>
    </row>
    <row r="27" spans="1:9">
      <c r="A27" s="151" t="s">
        <v>503</v>
      </c>
      <c r="B27" s="163">
        <v>905</v>
      </c>
      <c r="C27" s="163" t="s">
        <v>473</v>
      </c>
      <c r="D27" s="163" t="s">
        <v>168</v>
      </c>
      <c r="E27" s="167" t="s">
        <v>471</v>
      </c>
      <c r="F27" s="168">
        <v>1000</v>
      </c>
      <c r="G27" s="168">
        <v>1000</v>
      </c>
      <c r="H27" s="168">
        <v>1000</v>
      </c>
    </row>
    <row r="28" spans="1:9" ht="12.75" customHeight="1">
      <c r="A28" s="155" t="s">
        <v>228</v>
      </c>
      <c r="B28" s="170">
        <v>905</v>
      </c>
      <c r="C28" s="170" t="s">
        <v>229</v>
      </c>
      <c r="D28" s="170"/>
      <c r="E28" s="170"/>
      <c r="F28" s="157">
        <f>F29+F32+F35</f>
        <v>10405.5</v>
      </c>
      <c r="G28" s="157">
        <f>G29+G32+G35</f>
        <v>5505.5</v>
      </c>
      <c r="H28" s="157">
        <f>H29+H32+H35</f>
        <v>9505.5</v>
      </c>
    </row>
    <row r="29" spans="1:9" ht="78.75" customHeight="1">
      <c r="A29" s="169" t="s">
        <v>580</v>
      </c>
      <c r="B29" s="156">
        <v>905</v>
      </c>
      <c r="C29" s="156" t="s">
        <v>229</v>
      </c>
      <c r="D29" s="156" t="s">
        <v>245</v>
      </c>
      <c r="E29" s="156"/>
      <c r="F29" s="157">
        <f t="shared" ref="F29:H30" si="2">F30</f>
        <v>6470</v>
      </c>
      <c r="G29" s="157">
        <f t="shared" si="2"/>
        <v>2470</v>
      </c>
      <c r="H29" s="157">
        <f t="shared" si="2"/>
        <v>6370</v>
      </c>
    </row>
    <row r="30" spans="1:9" ht="26.25" customHeight="1">
      <c r="A30" s="164" t="s">
        <v>246</v>
      </c>
      <c r="B30" s="163">
        <v>905</v>
      </c>
      <c r="C30" s="163" t="s">
        <v>229</v>
      </c>
      <c r="D30" s="161" t="s">
        <v>417</v>
      </c>
      <c r="E30" s="163"/>
      <c r="F30" s="168">
        <f t="shared" si="2"/>
        <v>6470</v>
      </c>
      <c r="G30" s="168">
        <f t="shared" si="2"/>
        <v>2470</v>
      </c>
      <c r="H30" s="168">
        <f t="shared" si="2"/>
        <v>6370</v>
      </c>
    </row>
    <row r="31" spans="1:9" ht="39" customHeight="1">
      <c r="A31" s="164" t="s">
        <v>400</v>
      </c>
      <c r="B31" s="161">
        <v>905</v>
      </c>
      <c r="C31" s="161" t="s">
        <v>229</v>
      </c>
      <c r="D31" s="161" t="s">
        <v>417</v>
      </c>
      <c r="E31" s="163" t="s">
        <v>401</v>
      </c>
      <c r="F31" s="168">
        <v>6470</v>
      </c>
      <c r="G31" s="168">
        <v>2470</v>
      </c>
      <c r="H31" s="168">
        <v>6370</v>
      </c>
    </row>
    <row r="32" spans="1:9" ht="63.75" customHeight="1">
      <c r="A32" s="155" t="s">
        <v>594</v>
      </c>
      <c r="B32" s="156">
        <v>905</v>
      </c>
      <c r="C32" s="156" t="s">
        <v>229</v>
      </c>
      <c r="D32" s="156" t="s">
        <v>153</v>
      </c>
      <c r="E32" s="156"/>
      <c r="F32" s="157">
        <f t="shared" ref="F32:H33" si="3">F33</f>
        <v>3500</v>
      </c>
      <c r="G32" s="157">
        <f t="shared" si="3"/>
        <v>2600</v>
      </c>
      <c r="H32" s="157">
        <f t="shared" si="3"/>
        <v>2700</v>
      </c>
    </row>
    <row r="33" spans="1:8" ht="12.75" customHeight="1">
      <c r="A33" s="151" t="s">
        <v>154</v>
      </c>
      <c r="B33" s="161">
        <v>905</v>
      </c>
      <c r="C33" s="161" t="s">
        <v>229</v>
      </c>
      <c r="D33" s="161" t="s">
        <v>89</v>
      </c>
      <c r="E33" s="163"/>
      <c r="F33" s="168">
        <f t="shared" si="3"/>
        <v>3500</v>
      </c>
      <c r="G33" s="168">
        <f t="shared" si="3"/>
        <v>2600</v>
      </c>
      <c r="H33" s="168">
        <f t="shared" si="3"/>
        <v>2700</v>
      </c>
    </row>
    <row r="34" spans="1:8" ht="39" customHeight="1">
      <c r="A34" s="151" t="s">
        <v>400</v>
      </c>
      <c r="B34" s="161">
        <v>905</v>
      </c>
      <c r="C34" s="161" t="s">
        <v>229</v>
      </c>
      <c r="D34" s="161" t="s">
        <v>89</v>
      </c>
      <c r="E34" s="163" t="s">
        <v>401</v>
      </c>
      <c r="F34" s="168">
        <v>3500</v>
      </c>
      <c r="G34" s="168">
        <v>2600</v>
      </c>
      <c r="H34" s="168">
        <v>2700</v>
      </c>
    </row>
    <row r="35" spans="1:8" ht="14.25" customHeight="1">
      <c r="A35" s="151" t="s">
        <v>425</v>
      </c>
      <c r="B35" s="163">
        <v>905</v>
      </c>
      <c r="C35" s="163" t="s">
        <v>229</v>
      </c>
      <c r="D35" s="163" t="s">
        <v>159</v>
      </c>
      <c r="E35" s="163"/>
      <c r="F35" s="168">
        <f>F36</f>
        <v>435.5</v>
      </c>
      <c r="G35" s="168">
        <f>G36</f>
        <v>435.5</v>
      </c>
      <c r="H35" s="168">
        <f>H36</f>
        <v>435.5</v>
      </c>
    </row>
    <row r="36" spans="1:8" ht="39" customHeight="1">
      <c r="A36" s="171" t="s">
        <v>349</v>
      </c>
      <c r="B36" s="163">
        <v>905</v>
      </c>
      <c r="C36" s="163" t="s">
        <v>229</v>
      </c>
      <c r="D36" s="163" t="s">
        <v>160</v>
      </c>
      <c r="E36" s="163"/>
      <c r="F36" s="168">
        <f>F37+F39</f>
        <v>435.5</v>
      </c>
      <c r="G36" s="168">
        <f>G37+G39</f>
        <v>435.5</v>
      </c>
      <c r="H36" s="168">
        <f>H37+H39</f>
        <v>435.5</v>
      </c>
    </row>
    <row r="37" spans="1:8" ht="24.75" customHeight="1">
      <c r="A37" s="171" t="s">
        <v>380</v>
      </c>
      <c r="B37" s="163">
        <v>905</v>
      </c>
      <c r="C37" s="163" t="s">
        <v>229</v>
      </c>
      <c r="D37" s="163" t="s">
        <v>164</v>
      </c>
      <c r="E37" s="163"/>
      <c r="F37" s="168">
        <f>F38</f>
        <v>432</v>
      </c>
      <c r="G37" s="168">
        <f>G38</f>
        <v>432</v>
      </c>
      <c r="H37" s="168">
        <f>H38</f>
        <v>432</v>
      </c>
    </row>
    <row r="38" spans="1:8" ht="37.5" customHeight="1">
      <c r="A38" s="151" t="s">
        <v>400</v>
      </c>
      <c r="B38" s="163">
        <v>905</v>
      </c>
      <c r="C38" s="163" t="s">
        <v>229</v>
      </c>
      <c r="D38" s="163" t="s">
        <v>164</v>
      </c>
      <c r="E38" s="163" t="s">
        <v>401</v>
      </c>
      <c r="F38" s="168">
        <v>432</v>
      </c>
      <c r="G38" s="168">
        <v>432</v>
      </c>
      <c r="H38" s="168">
        <v>432</v>
      </c>
    </row>
    <row r="39" spans="1:8" ht="26.25" customHeight="1">
      <c r="A39" s="151" t="s">
        <v>80</v>
      </c>
      <c r="B39" s="167">
        <v>905</v>
      </c>
      <c r="C39" s="167" t="s">
        <v>229</v>
      </c>
      <c r="D39" s="163" t="s">
        <v>81</v>
      </c>
      <c r="E39" s="163"/>
      <c r="F39" s="168">
        <f t="shared" ref="F39:H40" si="4">F40</f>
        <v>3.5</v>
      </c>
      <c r="G39" s="168">
        <f t="shared" si="4"/>
        <v>3.5</v>
      </c>
      <c r="H39" s="168">
        <f t="shared" si="4"/>
        <v>3.5</v>
      </c>
    </row>
    <row r="40" spans="1:8" ht="51.75" customHeight="1">
      <c r="A40" s="151" t="s">
        <v>377</v>
      </c>
      <c r="B40" s="167">
        <v>905</v>
      </c>
      <c r="C40" s="167" t="s">
        <v>229</v>
      </c>
      <c r="D40" s="163" t="s">
        <v>166</v>
      </c>
      <c r="E40" s="163"/>
      <c r="F40" s="168">
        <f t="shared" si="4"/>
        <v>3.5</v>
      </c>
      <c r="G40" s="168">
        <f t="shared" si="4"/>
        <v>3.5</v>
      </c>
      <c r="H40" s="168">
        <f t="shared" si="4"/>
        <v>3.5</v>
      </c>
    </row>
    <row r="41" spans="1:8" ht="37.5" customHeight="1">
      <c r="A41" s="151" t="s">
        <v>400</v>
      </c>
      <c r="B41" s="167">
        <v>905</v>
      </c>
      <c r="C41" s="167" t="s">
        <v>229</v>
      </c>
      <c r="D41" s="163" t="s">
        <v>166</v>
      </c>
      <c r="E41" s="163" t="s">
        <v>401</v>
      </c>
      <c r="F41" s="168">
        <v>3.5</v>
      </c>
      <c r="G41" s="168">
        <v>3.5</v>
      </c>
      <c r="H41" s="168">
        <v>3.5</v>
      </c>
    </row>
    <row r="42" spans="1:8" ht="13.5" customHeight="1">
      <c r="A42" s="155" t="s">
        <v>232</v>
      </c>
      <c r="B42" s="170">
        <v>905</v>
      </c>
      <c r="C42" s="170" t="s">
        <v>233</v>
      </c>
      <c r="D42" s="165"/>
      <c r="E42" s="165"/>
      <c r="F42" s="157">
        <f t="shared" ref="F42:H43" si="5">F43</f>
        <v>281.39999999999998</v>
      </c>
      <c r="G42" s="157">
        <f t="shared" si="5"/>
        <v>291.5</v>
      </c>
      <c r="H42" s="157">
        <f t="shared" si="5"/>
        <v>0</v>
      </c>
    </row>
    <row r="43" spans="1:8" ht="12.75" customHeight="1">
      <c r="A43" s="169" t="s">
        <v>234</v>
      </c>
      <c r="B43" s="170" t="s">
        <v>93</v>
      </c>
      <c r="C43" s="170" t="s">
        <v>235</v>
      </c>
      <c r="D43" s="165"/>
      <c r="E43" s="165"/>
      <c r="F43" s="157">
        <f t="shared" si="5"/>
        <v>281.39999999999998</v>
      </c>
      <c r="G43" s="157">
        <f t="shared" si="5"/>
        <v>291.5</v>
      </c>
      <c r="H43" s="157">
        <f t="shared" si="5"/>
        <v>0</v>
      </c>
    </row>
    <row r="44" spans="1:8" ht="12" customHeight="1">
      <c r="A44" s="151" t="s">
        <v>425</v>
      </c>
      <c r="B44" s="163">
        <v>905</v>
      </c>
      <c r="C44" s="163" t="s">
        <v>235</v>
      </c>
      <c r="D44" s="163" t="s">
        <v>159</v>
      </c>
      <c r="E44" s="163"/>
      <c r="F44" s="168">
        <f>F47</f>
        <v>281.39999999999998</v>
      </c>
      <c r="G44" s="168">
        <f>G47</f>
        <v>291.5</v>
      </c>
      <c r="H44" s="168">
        <f>H47</f>
        <v>0</v>
      </c>
    </row>
    <row r="45" spans="1:8" ht="25.5" customHeight="1">
      <c r="A45" s="171" t="s">
        <v>349</v>
      </c>
      <c r="B45" s="163">
        <v>905</v>
      </c>
      <c r="C45" s="163" t="s">
        <v>235</v>
      </c>
      <c r="D45" s="163" t="s">
        <v>160</v>
      </c>
      <c r="E45" s="163"/>
      <c r="F45" s="168">
        <f t="shared" ref="F45:H47" si="6">F46</f>
        <v>281.39999999999998</v>
      </c>
      <c r="G45" s="168">
        <f t="shared" si="6"/>
        <v>291.5</v>
      </c>
      <c r="H45" s="168">
        <f t="shared" si="6"/>
        <v>0</v>
      </c>
    </row>
    <row r="46" spans="1:8" ht="25.5" customHeight="1">
      <c r="A46" s="151" t="s">
        <v>79</v>
      </c>
      <c r="B46" s="163">
        <v>905</v>
      </c>
      <c r="C46" s="163" t="s">
        <v>235</v>
      </c>
      <c r="D46" s="163" t="s">
        <v>78</v>
      </c>
      <c r="E46" s="163"/>
      <c r="F46" s="168">
        <f t="shared" si="6"/>
        <v>281.39999999999998</v>
      </c>
      <c r="G46" s="168">
        <f t="shared" si="6"/>
        <v>291.5</v>
      </c>
      <c r="H46" s="168">
        <f t="shared" si="6"/>
        <v>0</v>
      </c>
    </row>
    <row r="47" spans="1:8" ht="40.5" customHeight="1">
      <c r="A47" s="151" t="s">
        <v>327</v>
      </c>
      <c r="B47" s="163">
        <v>905</v>
      </c>
      <c r="C47" s="163" t="s">
        <v>235</v>
      </c>
      <c r="D47" s="163" t="s">
        <v>165</v>
      </c>
      <c r="E47" s="163"/>
      <c r="F47" s="168">
        <f t="shared" si="6"/>
        <v>281.39999999999998</v>
      </c>
      <c r="G47" s="168">
        <f t="shared" si="6"/>
        <v>291.5</v>
      </c>
      <c r="H47" s="168">
        <f t="shared" si="6"/>
        <v>0</v>
      </c>
    </row>
    <row r="48" spans="1:8" ht="25.5" customHeight="1">
      <c r="A48" s="151" t="s">
        <v>518</v>
      </c>
      <c r="B48" s="163">
        <v>905</v>
      </c>
      <c r="C48" s="163" t="s">
        <v>235</v>
      </c>
      <c r="D48" s="163" t="s">
        <v>165</v>
      </c>
      <c r="E48" s="163" t="s">
        <v>519</v>
      </c>
      <c r="F48" s="168">
        <v>281.39999999999998</v>
      </c>
      <c r="G48" s="168">
        <v>291.5</v>
      </c>
      <c r="H48" s="168">
        <v>0</v>
      </c>
    </row>
    <row r="49" spans="1:8" ht="25.5">
      <c r="A49" s="169" t="s">
        <v>105</v>
      </c>
      <c r="B49" s="156">
        <v>905</v>
      </c>
      <c r="C49" s="156" t="s">
        <v>106</v>
      </c>
      <c r="D49" s="156"/>
      <c r="E49" s="156"/>
      <c r="F49" s="157">
        <f>F50+F54</f>
        <v>1760</v>
      </c>
      <c r="G49" s="157">
        <f>G50+G54</f>
        <v>1260</v>
      </c>
      <c r="H49" s="157">
        <f>H50+H54</f>
        <v>1260</v>
      </c>
    </row>
    <row r="50" spans="1:8" ht="38.25">
      <c r="A50" s="169" t="s">
        <v>205</v>
      </c>
      <c r="B50" s="156">
        <v>905</v>
      </c>
      <c r="C50" s="156" t="s">
        <v>107</v>
      </c>
      <c r="D50" s="156"/>
      <c r="E50" s="156"/>
      <c r="F50" s="157">
        <f t="shared" ref="F50:H52" si="7">F51</f>
        <v>610</v>
      </c>
      <c r="G50" s="157">
        <f t="shared" si="7"/>
        <v>110</v>
      </c>
      <c r="H50" s="157">
        <f t="shared" si="7"/>
        <v>110</v>
      </c>
    </row>
    <row r="51" spans="1:8" ht="63.75">
      <c r="A51" s="155" t="s">
        <v>594</v>
      </c>
      <c r="B51" s="156">
        <v>905</v>
      </c>
      <c r="C51" s="156" t="s">
        <v>107</v>
      </c>
      <c r="D51" s="156" t="s">
        <v>153</v>
      </c>
      <c r="E51" s="156"/>
      <c r="F51" s="157">
        <f t="shared" si="7"/>
        <v>610</v>
      </c>
      <c r="G51" s="157">
        <f t="shared" si="7"/>
        <v>110</v>
      </c>
      <c r="H51" s="157">
        <f t="shared" si="7"/>
        <v>110</v>
      </c>
    </row>
    <row r="52" spans="1:8">
      <c r="A52" s="151" t="s">
        <v>158</v>
      </c>
      <c r="B52" s="161">
        <v>905</v>
      </c>
      <c r="C52" s="161" t="s">
        <v>107</v>
      </c>
      <c r="D52" s="161" t="s">
        <v>90</v>
      </c>
      <c r="E52" s="163"/>
      <c r="F52" s="162">
        <f t="shared" si="7"/>
        <v>610</v>
      </c>
      <c r="G52" s="162">
        <f t="shared" si="7"/>
        <v>110</v>
      </c>
      <c r="H52" s="162">
        <f t="shared" si="7"/>
        <v>110</v>
      </c>
    </row>
    <row r="53" spans="1:8" ht="39" customHeight="1">
      <c r="A53" s="164" t="s">
        <v>400</v>
      </c>
      <c r="B53" s="161">
        <v>905</v>
      </c>
      <c r="C53" s="161" t="s">
        <v>107</v>
      </c>
      <c r="D53" s="161" t="s">
        <v>90</v>
      </c>
      <c r="E53" s="163" t="s">
        <v>401</v>
      </c>
      <c r="F53" s="162">
        <v>610</v>
      </c>
      <c r="G53" s="162">
        <v>110</v>
      </c>
      <c r="H53" s="162">
        <v>110</v>
      </c>
    </row>
    <row r="54" spans="1:8" ht="12.75" customHeight="1">
      <c r="A54" s="169" t="s">
        <v>156</v>
      </c>
      <c r="B54" s="156">
        <v>905</v>
      </c>
      <c r="C54" s="156" t="s">
        <v>155</v>
      </c>
      <c r="D54" s="161"/>
      <c r="E54" s="156"/>
      <c r="F54" s="157">
        <f t="shared" ref="F54:H56" si="8">F55</f>
        <v>1150</v>
      </c>
      <c r="G54" s="157">
        <f t="shared" si="8"/>
        <v>1150</v>
      </c>
      <c r="H54" s="157">
        <f t="shared" si="8"/>
        <v>1150</v>
      </c>
    </row>
    <row r="55" spans="1:8" ht="62.25" customHeight="1">
      <c r="A55" s="155" t="s">
        <v>594</v>
      </c>
      <c r="B55" s="156">
        <v>905</v>
      </c>
      <c r="C55" s="156" t="s">
        <v>155</v>
      </c>
      <c r="D55" s="156" t="s">
        <v>153</v>
      </c>
      <c r="E55" s="156"/>
      <c r="F55" s="157">
        <f t="shared" si="8"/>
        <v>1150</v>
      </c>
      <c r="G55" s="157">
        <f t="shared" si="8"/>
        <v>1150</v>
      </c>
      <c r="H55" s="157">
        <f t="shared" si="8"/>
        <v>1150</v>
      </c>
    </row>
    <row r="56" spans="1:8" ht="14.25" customHeight="1">
      <c r="A56" s="164" t="s">
        <v>157</v>
      </c>
      <c r="B56" s="161">
        <v>905</v>
      </c>
      <c r="C56" s="161" t="s">
        <v>155</v>
      </c>
      <c r="D56" s="161" t="s">
        <v>91</v>
      </c>
      <c r="E56" s="163"/>
      <c r="F56" s="162">
        <f t="shared" si="8"/>
        <v>1150</v>
      </c>
      <c r="G56" s="162">
        <f t="shared" si="8"/>
        <v>1150</v>
      </c>
      <c r="H56" s="162">
        <f t="shared" si="8"/>
        <v>1150</v>
      </c>
    </row>
    <row r="57" spans="1:8" ht="39" customHeight="1">
      <c r="A57" s="151" t="s">
        <v>400</v>
      </c>
      <c r="B57" s="161">
        <v>905</v>
      </c>
      <c r="C57" s="161" t="s">
        <v>155</v>
      </c>
      <c r="D57" s="161" t="s">
        <v>91</v>
      </c>
      <c r="E57" s="163" t="s">
        <v>401</v>
      </c>
      <c r="F57" s="162">
        <v>1150</v>
      </c>
      <c r="G57" s="162">
        <v>1150</v>
      </c>
      <c r="H57" s="162">
        <v>1150</v>
      </c>
    </row>
    <row r="58" spans="1:8" ht="12" customHeight="1">
      <c r="A58" s="182" t="s">
        <v>67</v>
      </c>
      <c r="B58" s="173">
        <v>905</v>
      </c>
      <c r="C58" s="173" t="s">
        <v>108</v>
      </c>
      <c r="D58" s="173"/>
      <c r="E58" s="173"/>
      <c r="F58" s="183">
        <f>F59+F63+F85</f>
        <v>87719.5</v>
      </c>
      <c r="G58" s="183">
        <f>G59+G63+G85</f>
        <v>50550</v>
      </c>
      <c r="H58" s="183">
        <f>H59+H63+H85</f>
        <v>58750</v>
      </c>
    </row>
    <row r="59" spans="1:8" ht="12.75" customHeight="1">
      <c r="A59" s="169" t="s">
        <v>110</v>
      </c>
      <c r="B59" s="156">
        <v>905</v>
      </c>
      <c r="C59" s="156" t="s">
        <v>109</v>
      </c>
      <c r="D59" s="156"/>
      <c r="E59" s="156"/>
      <c r="F59" s="157">
        <f t="shared" ref="F59:H61" si="9">F60</f>
        <v>50</v>
      </c>
      <c r="G59" s="157">
        <f t="shared" si="9"/>
        <v>50</v>
      </c>
      <c r="H59" s="157">
        <f t="shared" si="9"/>
        <v>50</v>
      </c>
    </row>
    <row r="60" spans="1:8" ht="76.5">
      <c r="A60" s="155" t="s">
        <v>579</v>
      </c>
      <c r="B60" s="165">
        <v>905</v>
      </c>
      <c r="C60" s="156" t="s">
        <v>109</v>
      </c>
      <c r="D60" s="156" t="s">
        <v>515</v>
      </c>
      <c r="E60" s="156"/>
      <c r="F60" s="157">
        <f t="shared" si="9"/>
        <v>50</v>
      </c>
      <c r="G60" s="157">
        <f t="shared" si="9"/>
        <v>50</v>
      </c>
      <c r="H60" s="157">
        <f t="shared" si="9"/>
        <v>50</v>
      </c>
    </row>
    <row r="61" spans="1:8" ht="91.9">
      <c r="A61" s="151" t="s">
        <v>244</v>
      </c>
      <c r="B61" s="167">
        <v>905</v>
      </c>
      <c r="C61" s="163" t="s">
        <v>109</v>
      </c>
      <c r="D61" s="161" t="s">
        <v>516</v>
      </c>
      <c r="E61" s="156"/>
      <c r="F61" s="168">
        <f t="shared" si="9"/>
        <v>50</v>
      </c>
      <c r="G61" s="168">
        <f t="shared" si="9"/>
        <v>50</v>
      </c>
      <c r="H61" s="168">
        <f t="shared" si="9"/>
        <v>50</v>
      </c>
    </row>
    <row r="62" spans="1:8" ht="50.25" customHeight="1">
      <c r="A62" s="151" t="s">
        <v>445</v>
      </c>
      <c r="B62" s="167">
        <v>905</v>
      </c>
      <c r="C62" s="163" t="s">
        <v>109</v>
      </c>
      <c r="D62" s="161" t="s">
        <v>516</v>
      </c>
      <c r="E62" s="163" t="s">
        <v>382</v>
      </c>
      <c r="F62" s="168">
        <v>50</v>
      </c>
      <c r="G62" s="168">
        <v>50</v>
      </c>
      <c r="H62" s="168">
        <v>50</v>
      </c>
    </row>
    <row r="63" spans="1:8">
      <c r="A63" s="169" t="s">
        <v>428</v>
      </c>
      <c r="B63" s="156">
        <v>905</v>
      </c>
      <c r="C63" s="156" t="s">
        <v>335</v>
      </c>
      <c r="D63" s="156"/>
      <c r="E63" s="156"/>
      <c r="F63" s="157">
        <f>F64+F68+F82</f>
        <v>74869.5</v>
      </c>
      <c r="G63" s="157">
        <f>G64+G68+G82</f>
        <v>45900</v>
      </c>
      <c r="H63" s="157">
        <f>H64+H68+H82</f>
        <v>53200</v>
      </c>
    </row>
    <row r="64" spans="1:8" ht="63.75">
      <c r="A64" s="169" t="s">
        <v>575</v>
      </c>
      <c r="B64" s="165">
        <v>905</v>
      </c>
      <c r="C64" s="156" t="s">
        <v>335</v>
      </c>
      <c r="D64" s="156"/>
      <c r="E64" s="156"/>
      <c r="F64" s="157">
        <f>F65</f>
        <v>1369.5</v>
      </c>
      <c r="G64" s="157">
        <f t="shared" ref="G64:H66" si="10">G65</f>
        <v>0</v>
      </c>
      <c r="H64" s="157">
        <f t="shared" si="10"/>
        <v>0</v>
      </c>
    </row>
    <row r="65" spans="1:8" ht="39.4">
      <c r="A65" s="164" t="s">
        <v>523</v>
      </c>
      <c r="B65" s="167">
        <v>905</v>
      </c>
      <c r="C65" s="163" t="s">
        <v>335</v>
      </c>
      <c r="D65" s="161" t="s">
        <v>530</v>
      </c>
      <c r="E65" s="156"/>
      <c r="F65" s="162">
        <f>F66</f>
        <v>1369.5</v>
      </c>
      <c r="G65" s="162">
        <f t="shared" si="10"/>
        <v>0</v>
      </c>
      <c r="H65" s="162">
        <f t="shared" si="10"/>
        <v>0</v>
      </c>
    </row>
    <row r="66" spans="1:8" ht="26.25">
      <c r="A66" s="164" t="s">
        <v>336</v>
      </c>
      <c r="B66" s="167">
        <v>905</v>
      </c>
      <c r="C66" s="163" t="s">
        <v>335</v>
      </c>
      <c r="D66" s="161" t="s">
        <v>282</v>
      </c>
      <c r="E66" s="156"/>
      <c r="F66" s="162">
        <f>F67</f>
        <v>1369.5</v>
      </c>
      <c r="G66" s="162">
        <f t="shared" si="10"/>
        <v>0</v>
      </c>
      <c r="H66" s="162">
        <f t="shared" si="10"/>
        <v>0</v>
      </c>
    </row>
    <row r="67" spans="1:8" ht="26.25">
      <c r="A67" s="151" t="s">
        <v>400</v>
      </c>
      <c r="B67" s="167">
        <v>905</v>
      </c>
      <c r="C67" s="163" t="s">
        <v>335</v>
      </c>
      <c r="D67" s="161" t="s">
        <v>282</v>
      </c>
      <c r="E67" s="161" t="s">
        <v>401</v>
      </c>
      <c r="F67" s="162">
        <v>1369.5</v>
      </c>
      <c r="G67" s="162">
        <v>0</v>
      </c>
      <c r="H67" s="162">
        <v>0</v>
      </c>
    </row>
    <row r="68" spans="1:8" ht="102.75" customHeight="1">
      <c r="A68" s="155" t="s">
        <v>578</v>
      </c>
      <c r="B68" s="165">
        <v>905</v>
      </c>
      <c r="C68" s="156" t="s">
        <v>335</v>
      </c>
      <c r="D68" s="156" t="s">
        <v>505</v>
      </c>
      <c r="E68" s="163"/>
      <c r="F68" s="157">
        <f>F69+F75+F79</f>
        <v>71500</v>
      </c>
      <c r="G68" s="157">
        <f>G69+G75+G79</f>
        <v>44400</v>
      </c>
      <c r="H68" s="157">
        <f>H69+H75+H79</f>
        <v>51900</v>
      </c>
    </row>
    <row r="69" spans="1:8" ht="52.5">
      <c r="A69" s="151" t="s">
        <v>507</v>
      </c>
      <c r="B69" s="167">
        <v>905</v>
      </c>
      <c r="C69" s="163" t="s">
        <v>335</v>
      </c>
      <c r="D69" s="161" t="s">
        <v>179</v>
      </c>
      <c r="E69" s="163"/>
      <c r="F69" s="168">
        <f>F70+F72</f>
        <v>43700</v>
      </c>
      <c r="G69" s="168">
        <f>G70+G72</f>
        <v>36600</v>
      </c>
      <c r="H69" s="168">
        <f>H70+H72</f>
        <v>43900</v>
      </c>
    </row>
    <row r="70" spans="1:8" ht="26.25">
      <c r="A70" s="151" t="s">
        <v>508</v>
      </c>
      <c r="B70" s="167">
        <v>905</v>
      </c>
      <c r="C70" s="163" t="s">
        <v>335</v>
      </c>
      <c r="D70" s="161" t="s">
        <v>532</v>
      </c>
      <c r="E70" s="163"/>
      <c r="F70" s="168">
        <f>F71</f>
        <v>42800</v>
      </c>
      <c r="G70" s="168">
        <f>G71</f>
        <v>35700</v>
      </c>
      <c r="H70" s="168">
        <f>H71</f>
        <v>43000</v>
      </c>
    </row>
    <row r="71" spans="1:8" ht="26.25">
      <c r="A71" s="151" t="s">
        <v>400</v>
      </c>
      <c r="B71" s="167">
        <v>905</v>
      </c>
      <c r="C71" s="163" t="s">
        <v>335</v>
      </c>
      <c r="D71" s="161" t="s">
        <v>532</v>
      </c>
      <c r="E71" s="161" t="s">
        <v>401</v>
      </c>
      <c r="F71" s="168">
        <v>42800</v>
      </c>
      <c r="G71" s="168">
        <v>35700</v>
      </c>
      <c r="H71" s="168">
        <v>43000</v>
      </c>
    </row>
    <row r="72" spans="1:8" ht="39.4">
      <c r="A72" s="164" t="s">
        <v>523</v>
      </c>
      <c r="B72" s="167">
        <v>905</v>
      </c>
      <c r="C72" s="163" t="s">
        <v>335</v>
      </c>
      <c r="D72" s="161" t="s">
        <v>376</v>
      </c>
      <c r="E72" s="163"/>
      <c r="F72" s="168">
        <f t="shared" ref="F72:H73" si="11">F73</f>
        <v>900</v>
      </c>
      <c r="G72" s="168">
        <f t="shared" si="11"/>
        <v>900</v>
      </c>
      <c r="H72" s="168">
        <f t="shared" si="11"/>
        <v>900</v>
      </c>
    </row>
    <row r="73" spans="1:8" ht="131.25">
      <c r="A73" s="151" t="s">
        <v>374</v>
      </c>
      <c r="B73" s="167">
        <v>905</v>
      </c>
      <c r="C73" s="163" t="s">
        <v>335</v>
      </c>
      <c r="D73" s="161" t="s">
        <v>375</v>
      </c>
      <c r="E73" s="163"/>
      <c r="F73" s="168">
        <f t="shared" si="11"/>
        <v>900</v>
      </c>
      <c r="G73" s="168">
        <f t="shared" si="11"/>
        <v>900</v>
      </c>
      <c r="H73" s="168">
        <f t="shared" si="11"/>
        <v>900</v>
      </c>
    </row>
    <row r="74" spans="1:8" ht="26.25">
      <c r="A74" s="151" t="s">
        <v>400</v>
      </c>
      <c r="B74" s="167">
        <v>905</v>
      </c>
      <c r="C74" s="163" t="s">
        <v>335</v>
      </c>
      <c r="D74" s="161" t="s">
        <v>375</v>
      </c>
      <c r="E74" s="163" t="s">
        <v>401</v>
      </c>
      <c r="F74" s="168">
        <v>900</v>
      </c>
      <c r="G74" s="168">
        <v>900</v>
      </c>
      <c r="H74" s="168">
        <v>900</v>
      </c>
    </row>
    <row r="75" spans="1:8" ht="52.5">
      <c r="A75" s="151" t="s">
        <v>509</v>
      </c>
      <c r="B75" s="167">
        <v>905</v>
      </c>
      <c r="C75" s="163" t="s">
        <v>335</v>
      </c>
      <c r="D75" s="161" t="s">
        <v>506</v>
      </c>
      <c r="E75" s="161"/>
      <c r="F75" s="168">
        <f>F76</f>
        <v>27000</v>
      </c>
      <c r="G75" s="168">
        <f>G76</f>
        <v>7000</v>
      </c>
      <c r="H75" s="168">
        <f>H76</f>
        <v>7400</v>
      </c>
    </row>
    <row r="76" spans="1:8" ht="26.25">
      <c r="A76" s="151" t="s">
        <v>513</v>
      </c>
      <c r="B76" s="167">
        <v>905</v>
      </c>
      <c r="C76" s="163" t="s">
        <v>335</v>
      </c>
      <c r="D76" s="161" t="s">
        <v>533</v>
      </c>
      <c r="E76" s="163"/>
      <c r="F76" s="168">
        <f>F77+F78</f>
        <v>27000</v>
      </c>
      <c r="G76" s="168">
        <f>G77+G78</f>
        <v>7000</v>
      </c>
      <c r="H76" s="168">
        <f>H77+H78</f>
        <v>7400</v>
      </c>
    </row>
    <row r="77" spans="1:8" ht="26.25">
      <c r="A77" s="151" t="s">
        <v>400</v>
      </c>
      <c r="B77" s="167" t="s">
        <v>93</v>
      </c>
      <c r="C77" s="163" t="s">
        <v>335</v>
      </c>
      <c r="D77" s="161" t="s">
        <v>533</v>
      </c>
      <c r="E77" s="163" t="s">
        <v>401</v>
      </c>
      <c r="F77" s="168">
        <v>21500</v>
      </c>
      <c r="G77" s="168">
        <v>1000</v>
      </c>
      <c r="H77" s="168">
        <v>900</v>
      </c>
    </row>
    <row r="78" spans="1:8" ht="52.5">
      <c r="A78" s="151" t="s">
        <v>598</v>
      </c>
      <c r="B78" s="167" t="s">
        <v>93</v>
      </c>
      <c r="C78" s="163" t="s">
        <v>335</v>
      </c>
      <c r="D78" s="161" t="s">
        <v>533</v>
      </c>
      <c r="E78" s="163" t="s">
        <v>382</v>
      </c>
      <c r="F78" s="168">
        <v>5500</v>
      </c>
      <c r="G78" s="168">
        <v>6000</v>
      </c>
      <c r="H78" s="168">
        <v>6500</v>
      </c>
    </row>
    <row r="79" spans="1:8" ht="52.5">
      <c r="A79" s="151" t="s">
        <v>514</v>
      </c>
      <c r="B79" s="167" t="s">
        <v>93</v>
      </c>
      <c r="C79" s="163" t="s">
        <v>335</v>
      </c>
      <c r="D79" s="161" t="s">
        <v>510</v>
      </c>
      <c r="E79" s="163"/>
      <c r="F79" s="168">
        <f t="shared" ref="F79:H80" si="12">F80</f>
        <v>800</v>
      </c>
      <c r="G79" s="168">
        <f t="shared" si="12"/>
        <v>800</v>
      </c>
      <c r="H79" s="168">
        <f t="shared" si="12"/>
        <v>600</v>
      </c>
    </row>
    <row r="80" spans="1:8" ht="39.4">
      <c r="A80" s="151" t="s">
        <v>180</v>
      </c>
      <c r="B80" s="167" t="s">
        <v>93</v>
      </c>
      <c r="C80" s="163" t="s">
        <v>335</v>
      </c>
      <c r="D80" s="161" t="s">
        <v>534</v>
      </c>
      <c r="E80" s="163"/>
      <c r="F80" s="168">
        <f t="shared" si="12"/>
        <v>800</v>
      </c>
      <c r="G80" s="168">
        <f t="shared" si="12"/>
        <v>800</v>
      </c>
      <c r="H80" s="168">
        <f t="shared" si="12"/>
        <v>600</v>
      </c>
    </row>
    <row r="81" spans="1:8" ht="26.25">
      <c r="A81" s="151" t="s">
        <v>400</v>
      </c>
      <c r="B81" s="167" t="s">
        <v>93</v>
      </c>
      <c r="C81" s="163" t="s">
        <v>335</v>
      </c>
      <c r="D81" s="161" t="s">
        <v>534</v>
      </c>
      <c r="E81" s="163" t="s">
        <v>401</v>
      </c>
      <c r="F81" s="168">
        <v>800</v>
      </c>
      <c r="G81" s="168">
        <v>800</v>
      </c>
      <c r="H81" s="168">
        <v>600</v>
      </c>
    </row>
    <row r="82" spans="1:8" ht="63.75">
      <c r="A82" s="155" t="s">
        <v>594</v>
      </c>
      <c r="B82" s="156">
        <v>905</v>
      </c>
      <c r="C82" s="156" t="s">
        <v>335</v>
      </c>
      <c r="D82" s="156" t="s">
        <v>153</v>
      </c>
      <c r="E82" s="156"/>
      <c r="F82" s="157">
        <f t="shared" ref="F82:H83" si="13">F83</f>
        <v>2000</v>
      </c>
      <c r="G82" s="157">
        <f t="shared" si="13"/>
        <v>1500</v>
      </c>
      <c r="H82" s="157">
        <f t="shared" si="13"/>
        <v>1300</v>
      </c>
    </row>
    <row r="83" spans="1:8" ht="26.25">
      <c r="A83" s="151" t="s">
        <v>82</v>
      </c>
      <c r="B83" s="156">
        <v>905</v>
      </c>
      <c r="C83" s="161" t="s">
        <v>335</v>
      </c>
      <c r="D83" s="161" t="s">
        <v>83</v>
      </c>
      <c r="E83" s="163"/>
      <c r="F83" s="168">
        <f t="shared" si="13"/>
        <v>2000</v>
      </c>
      <c r="G83" s="168">
        <f t="shared" si="13"/>
        <v>1500</v>
      </c>
      <c r="H83" s="168">
        <f t="shared" si="13"/>
        <v>1300</v>
      </c>
    </row>
    <row r="84" spans="1:8" ht="26.25">
      <c r="A84" s="151" t="s">
        <v>400</v>
      </c>
      <c r="B84" s="156">
        <v>905</v>
      </c>
      <c r="C84" s="161" t="s">
        <v>335</v>
      </c>
      <c r="D84" s="161" t="s">
        <v>83</v>
      </c>
      <c r="E84" s="163" t="s">
        <v>401</v>
      </c>
      <c r="F84" s="168">
        <v>2000</v>
      </c>
      <c r="G84" s="168">
        <v>1500</v>
      </c>
      <c r="H84" s="168">
        <v>1300</v>
      </c>
    </row>
    <row r="85" spans="1:8" ht="25.5">
      <c r="A85" s="169" t="s">
        <v>331</v>
      </c>
      <c r="B85" s="156">
        <v>905</v>
      </c>
      <c r="C85" s="156" t="s">
        <v>332</v>
      </c>
      <c r="D85" s="156"/>
      <c r="E85" s="156"/>
      <c r="F85" s="157">
        <f>F86</f>
        <v>12800</v>
      </c>
      <c r="G85" s="157">
        <f>G86</f>
        <v>4600</v>
      </c>
      <c r="H85" s="157">
        <f>H86</f>
        <v>5500</v>
      </c>
    </row>
    <row r="86" spans="1:8" ht="75.75" customHeight="1">
      <c r="A86" s="155" t="s">
        <v>595</v>
      </c>
      <c r="B86" s="165">
        <v>905</v>
      </c>
      <c r="C86" s="156" t="s">
        <v>332</v>
      </c>
      <c r="D86" s="156" t="s">
        <v>358</v>
      </c>
      <c r="E86" s="156"/>
      <c r="F86" s="157">
        <f>F87+F89</f>
        <v>12800</v>
      </c>
      <c r="G86" s="157">
        <f>G87+G89</f>
        <v>4600</v>
      </c>
      <c r="H86" s="157">
        <f>H87+H89</f>
        <v>5500</v>
      </c>
    </row>
    <row r="87" spans="1:8" ht="39.4">
      <c r="A87" s="151" t="s">
        <v>360</v>
      </c>
      <c r="B87" s="167">
        <v>905</v>
      </c>
      <c r="C87" s="163" t="s">
        <v>332</v>
      </c>
      <c r="D87" s="161" t="s">
        <v>359</v>
      </c>
      <c r="E87" s="161"/>
      <c r="F87" s="168">
        <f>F88</f>
        <v>4700</v>
      </c>
      <c r="G87" s="168">
        <f>G88</f>
        <v>2600</v>
      </c>
      <c r="H87" s="168">
        <f>H88</f>
        <v>2600</v>
      </c>
    </row>
    <row r="88" spans="1:8" ht="26.25">
      <c r="A88" s="151" t="s">
        <v>400</v>
      </c>
      <c r="B88" s="167">
        <v>905</v>
      </c>
      <c r="C88" s="163" t="s">
        <v>332</v>
      </c>
      <c r="D88" s="161" t="s">
        <v>359</v>
      </c>
      <c r="E88" s="161" t="s">
        <v>401</v>
      </c>
      <c r="F88" s="168">
        <v>4700</v>
      </c>
      <c r="G88" s="168">
        <v>2600</v>
      </c>
      <c r="H88" s="168">
        <v>2600</v>
      </c>
    </row>
    <row r="89" spans="1:8" ht="26.25">
      <c r="A89" s="151" t="s">
        <v>361</v>
      </c>
      <c r="B89" s="167">
        <v>905</v>
      </c>
      <c r="C89" s="163" t="s">
        <v>332</v>
      </c>
      <c r="D89" s="161" t="s">
        <v>362</v>
      </c>
      <c r="E89" s="161"/>
      <c r="F89" s="168">
        <f>F90</f>
        <v>8100</v>
      </c>
      <c r="G89" s="168">
        <f>G90</f>
        <v>2000</v>
      </c>
      <c r="H89" s="168">
        <f>H90</f>
        <v>2900</v>
      </c>
    </row>
    <row r="90" spans="1:8" ht="26.25">
      <c r="A90" s="151" t="s">
        <v>400</v>
      </c>
      <c r="B90" s="167">
        <v>905</v>
      </c>
      <c r="C90" s="163" t="s">
        <v>332</v>
      </c>
      <c r="D90" s="161" t="s">
        <v>362</v>
      </c>
      <c r="E90" s="161" t="s">
        <v>401</v>
      </c>
      <c r="F90" s="168">
        <v>8100</v>
      </c>
      <c r="G90" s="168">
        <v>2000</v>
      </c>
      <c r="H90" s="168">
        <v>2900</v>
      </c>
    </row>
    <row r="91" spans="1:8">
      <c r="A91" s="182" t="s">
        <v>45</v>
      </c>
      <c r="B91" s="173">
        <v>905</v>
      </c>
      <c r="C91" s="173" t="s">
        <v>112</v>
      </c>
      <c r="D91" s="173"/>
      <c r="E91" s="173"/>
      <c r="F91" s="183">
        <f>F92+F106+F118</f>
        <v>311331.5</v>
      </c>
      <c r="G91" s="183">
        <f>G92+G106+G118</f>
        <v>197145</v>
      </c>
      <c r="H91" s="183">
        <f>H92+H106+H118</f>
        <v>181135</v>
      </c>
    </row>
    <row r="92" spans="1:8">
      <c r="A92" s="182" t="s">
        <v>111</v>
      </c>
      <c r="B92" s="173">
        <v>905</v>
      </c>
      <c r="C92" s="173" t="s">
        <v>113</v>
      </c>
      <c r="D92" s="173"/>
      <c r="E92" s="173"/>
      <c r="F92" s="183">
        <f>F93+F96+F99+F102</f>
        <v>59535</v>
      </c>
      <c r="G92" s="183">
        <f>G93+G96+G99+G102</f>
        <v>24650</v>
      </c>
      <c r="H92" s="183">
        <f>H93+H96+H99+H102</f>
        <v>23850</v>
      </c>
    </row>
    <row r="93" spans="1:8" ht="76.5">
      <c r="A93" s="169" t="s">
        <v>576</v>
      </c>
      <c r="B93" s="156" t="s">
        <v>93</v>
      </c>
      <c r="C93" s="156" t="s">
        <v>113</v>
      </c>
      <c r="D93" s="156" t="s">
        <v>174</v>
      </c>
      <c r="E93" s="156"/>
      <c r="F93" s="157">
        <f t="shared" ref="F93:H94" si="14">F94</f>
        <v>1950</v>
      </c>
      <c r="G93" s="157">
        <f t="shared" si="14"/>
        <v>1950</v>
      </c>
      <c r="H93" s="157">
        <f t="shared" si="14"/>
        <v>1950</v>
      </c>
    </row>
    <row r="94" spans="1:8" ht="26.25">
      <c r="A94" s="151" t="s">
        <v>196</v>
      </c>
      <c r="B94" s="163" t="s">
        <v>93</v>
      </c>
      <c r="C94" s="161" t="s">
        <v>113</v>
      </c>
      <c r="D94" s="161" t="s">
        <v>531</v>
      </c>
      <c r="E94" s="161"/>
      <c r="F94" s="162">
        <f t="shared" si="14"/>
        <v>1950</v>
      </c>
      <c r="G94" s="162">
        <f t="shared" si="14"/>
        <v>1950</v>
      </c>
      <c r="H94" s="162">
        <f t="shared" si="14"/>
        <v>1950</v>
      </c>
    </row>
    <row r="95" spans="1:8" ht="26.25">
      <c r="A95" s="151" t="s">
        <v>400</v>
      </c>
      <c r="B95" s="163" t="s">
        <v>93</v>
      </c>
      <c r="C95" s="161" t="s">
        <v>113</v>
      </c>
      <c r="D95" s="161" t="s">
        <v>531</v>
      </c>
      <c r="E95" s="161" t="s">
        <v>401</v>
      </c>
      <c r="F95" s="162">
        <v>1950</v>
      </c>
      <c r="G95" s="162">
        <v>1950</v>
      </c>
      <c r="H95" s="162">
        <v>1950</v>
      </c>
    </row>
    <row r="96" spans="1:8" ht="78" customHeight="1">
      <c r="A96" s="155" t="s">
        <v>582</v>
      </c>
      <c r="B96" s="156">
        <v>905</v>
      </c>
      <c r="C96" s="156" t="s">
        <v>113</v>
      </c>
      <c r="D96" s="156" t="s">
        <v>315</v>
      </c>
      <c r="E96" s="156"/>
      <c r="F96" s="157">
        <f t="shared" ref="F96:H97" si="15">F97</f>
        <v>44600</v>
      </c>
      <c r="G96" s="157">
        <f t="shared" si="15"/>
        <v>21750</v>
      </c>
      <c r="H96" s="157">
        <f t="shared" si="15"/>
        <v>20950</v>
      </c>
    </row>
    <row r="97" spans="1:8" ht="39.4">
      <c r="A97" s="164" t="s">
        <v>247</v>
      </c>
      <c r="B97" s="163">
        <v>905</v>
      </c>
      <c r="C97" s="161" t="s">
        <v>113</v>
      </c>
      <c r="D97" s="161" t="s">
        <v>418</v>
      </c>
      <c r="E97" s="156"/>
      <c r="F97" s="162">
        <f t="shared" si="15"/>
        <v>44600</v>
      </c>
      <c r="G97" s="162">
        <f t="shared" si="15"/>
        <v>21750</v>
      </c>
      <c r="H97" s="162">
        <f t="shared" si="15"/>
        <v>20950</v>
      </c>
    </row>
    <row r="98" spans="1:8" ht="26.25">
      <c r="A98" s="151" t="s">
        <v>400</v>
      </c>
      <c r="B98" s="163" t="s">
        <v>93</v>
      </c>
      <c r="C98" s="161" t="s">
        <v>113</v>
      </c>
      <c r="D98" s="161" t="s">
        <v>418</v>
      </c>
      <c r="E98" s="163" t="s">
        <v>401</v>
      </c>
      <c r="F98" s="162">
        <v>44600</v>
      </c>
      <c r="G98" s="162">
        <v>21750</v>
      </c>
      <c r="H98" s="162">
        <v>20950</v>
      </c>
    </row>
    <row r="99" spans="1:8" ht="62.25" customHeight="1">
      <c r="A99" s="155" t="s">
        <v>495</v>
      </c>
      <c r="B99" s="156" t="s">
        <v>93</v>
      </c>
      <c r="C99" s="156" t="s">
        <v>113</v>
      </c>
      <c r="D99" s="175" t="s">
        <v>16</v>
      </c>
      <c r="E99" s="156"/>
      <c r="F99" s="157">
        <f t="shared" ref="F99:H100" si="16">F100</f>
        <v>12000</v>
      </c>
      <c r="G99" s="157">
        <f t="shared" si="16"/>
        <v>0</v>
      </c>
      <c r="H99" s="157">
        <f t="shared" si="16"/>
        <v>0</v>
      </c>
    </row>
    <row r="100" spans="1:8" ht="26.25">
      <c r="A100" s="151" t="s">
        <v>497</v>
      </c>
      <c r="B100" s="163" t="s">
        <v>93</v>
      </c>
      <c r="C100" s="161" t="s">
        <v>113</v>
      </c>
      <c r="D100" s="176" t="s">
        <v>17</v>
      </c>
      <c r="E100" s="163"/>
      <c r="F100" s="162">
        <f t="shared" si="16"/>
        <v>12000</v>
      </c>
      <c r="G100" s="162">
        <f t="shared" si="16"/>
        <v>0</v>
      </c>
      <c r="H100" s="162">
        <f t="shared" si="16"/>
        <v>0</v>
      </c>
    </row>
    <row r="101" spans="1:8" ht="39.4">
      <c r="A101" s="151" t="s">
        <v>24</v>
      </c>
      <c r="B101" s="163" t="s">
        <v>93</v>
      </c>
      <c r="C101" s="161" t="s">
        <v>113</v>
      </c>
      <c r="D101" s="176" t="s">
        <v>17</v>
      </c>
      <c r="E101" s="163" t="s">
        <v>382</v>
      </c>
      <c r="F101" s="162">
        <v>12000</v>
      </c>
      <c r="G101" s="162">
        <v>0</v>
      </c>
      <c r="H101" s="162">
        <v>0</v>
      </c>
    </row>
    <row r="102" spans="1:8">
      <c r="A102" s="151" t="s">
        <v>425</v>
      </c>
      <c r="B102" s="167">
        <v>905</v>
      </c>
      <c r="C102" s="161" t="s">
        <v>113</v>
      </c>
      <c r="D102" s="163" t="s">
        <v>159</v>
      </c>
      <c r="E102" s="163"/>
      <c r="F102" s="162">
        <f t="shared" ref="F102:H104" si="17">F103</f>
        <v>985</v>
      </c>
      <c r="G102" s="162">
        <f t="shared" si="17"/>
        <v>950</v>
      </c>
      <c r="H102" s="162">
        <f t="shared" si="17"/>
        <v>950</v>
      </c>
    </row>
    <row r="103" spans="1:8" ht="39.4">
      <c r="A103" s="171" t="s">
        <v>349</v>
      </c>
      <c r="B103" s="161">
        <v>905</v>
      </c>
      <c r="C103" s="161" t="s">
        <v>113</v>
      </c>
      <c r="D103" s="163" t="s">
        <v>160</v>
      </c>
      <c r="E103" s="163"/>
      <c r="F103" s="162">
        <f t="shared" si="17"/>
        <v>985</v>
      </c>
      <c r="G103" s="162">
        <f t="shared" si="17"/>
        <v>950</v>
      </c>
      <c r="H103" s="162">
        <f t="shared" si="17"/>
        <v>950</v>
      </c>
    </row>
    <row r="104" spans="1:8" ht="26.25">
      <c r="A104" s="171" t="s">
        <v>380</v>
      </c>
      <c r="B104" s="163">
        <v>905</v>
      </c>
      <c r="C104" s="161" t="s">
        <v>113</v>
      </c>
      <c r="D104" s="163" t="s">
        <v>164</v>
      </c>
      <c r="E104" s="163"/>
      <c r="F104" s="162">
        <f t="shared" si="17"/>
        <v>985</v>
      </c>
      <c r="G104" s="162">
        <f t="shared" si="17"/>
        <v>950</v>
      </c>
      <c r="H104" s="162">
        <f t="shared" si="17"/>
        <v>950</v>
      </c>
    </row>
    <row r="105" spans="1:8" ht="26.25">
      <c r="A105" s="151" t="s">
        <v>400</v>
      </c>
      <c r="B105" s="163">
        <v>905</v>
      </c>
      <c r="C105" s="161" t="s">
        <v>113</v>
      </c>
      <c r="D105" s="163" t="s">
        <v>164</v>
      </c>
      <c r="E105" s="163" t="s">
        <v>401</v>
      </c>
      <c r="F105" s="162">
        <v>985</v>
      </c>
      <c r="G105" s="162">
        <v>950</v>
      </c>
      <c r="H105" s="162">
        <v>950</v>
      </c>
    </row>
    <row r="106" spans="1:8">
      <c r="A106" s="169" t="s">
        <v>47</v>
      </c>
      <c r="B106" s="170">
        <v>905</v>
      </c>
      <c r="C106" s="156" t="s">
        <v>114</v>
      </c>
      <c r="D106" s="173"/>
      <c r="E106" s="156"/>
      <c r="F106" s="157">
        <f>F107+F114</f>
        <v>113475</v>
      </c>
      <c r="G106" s="157">
        <f>G107+G114</f>
        <v>67175</v>
      </c>
      <c r="H106" s="157">
        <f>H107+H114</f>
        <v>57575</v>
      </c>
    </row>
    <row r="107" spans="1:8" ht="89.25" customHeight="1">
      <c r="A107" s="155" t="s">
        <v>583</v>
      </c>
      <c r="B107" s="156">
        <v>905</v>
      </c>
      <c r="C107" s="156" t="s">
        <v>114</v>
      </c>
      <c r="D107" s="156" t="s">
        <v>317</v>
      </c>
      <c r="E107" s="156"/>
      <c r="F107" s="157">
        <f>F108+F111</f>
        <v>109900</v>
      </c>
      <c r="G107" s="157">
        <f>G108+G111</f>
        <v>55100</v>
      </c>
      <c r="H107" s="157">
        <f>H108+H111</f>
        <v>55100</v>
      </c>
    </row>
    <row r="108" spans="1:8" ht="39.4">
      <c r="A108" s="172" t="s">
        <v>316</v>
      </c>
      <c r="B108" s="163">
        <v>905</v>
      </c>
      <c r="C108" s="161" t="s">
        <v>114</v>
      </c>
      <c r="D108" s="161" t="s">
        <v>318</v>
      </c>
      <c r="E108" s="156"/>
      <c r="F108" s="162">
        <f t="shared" ref="F108:H109" si="18">F109</f>
        <v>61800</v>
      </c>
      <c r="G108" s="162">
        <f t="shared" si="18"/>
        <v>20000</v>
      </c>
      <c r="H108" s="162">
        <f t="shared" si="18"/>
        <v>10000</v>
      </c>
    </row>
    <row r="109" spans="1:8" ht="26.25">
      <c r="A109" s="164" t="s">
        <v>319</v>
      </c>
      <c r="B109" s="163">
        <v>905</v>
      </c>
      <c r="C109" s="161" t="s">
        <v>114</v>
      </c>
      <c r="D109" s="161" t="s">
        <v>420</v>
      </c>
      <c r="E109" s="163"/>
      <c r="F109" s="162">
        <f t="shared" si="18"/>
        <v>61800</v>
      </c>
      <c r="G109" s="162">
        <f t="shared" si="18"/>
        <v>20000</v>
      </c>
      <c r="H109" s="162">
        <f t="shared" si="18"/>
        <v>10000</v>
      </c>
    </row>
    <row r="110" spans="1:8">
      <c r="A110" s="164" t="s">
        <v>117</v>
      </c>
      <c r="B110" s="163">
        <v>905</v>
      </c>
      <c r="C110" s="161" t="s">
        <v>114</v>
      </c>
      <c r="D110" s="161" t="s">
        <v>420</v>
      </c>
      <c r="E110" s="161" t="s">
        <v>189</v>
      </c>
      <c r="F110" s="162">
        <v>61800</v>
      </c>
      <c r="G110" s="162">
        <v>20000</v>
      </c>
      <c r="H110" s="162">
        <v>10000</v>
      </c>
    </row>
    <row r="111" spans="1:8" ht="26.25">
      <c r="A111" s="172" t="s">
        <v>320</v>
      </c>
      <c r="B111" s="163">
        <v>905</v>
      </c>
      <c r="C111" s="161" t="s">
        <v>114</v>
      </c>
      <c r="D111" s="161" t="s">
        <v>321</v>
      </c>
      <c r="E111" s="161"/>
      <c r="F111" s="162">
        <f t="shared" ref="F111:H112" si="19">F112</f>
        <v>48100</v>
      </c>
      <c r="G111" s="162">
        <f t="shared" si="19"/>
        <v>35100</v>
      </c>
      <c r="H111" s="162">
        <f t="shared" si="19"/>
        <v>45100</v>
      </c>
    </row>
    <row r="112" spans="1:8" s="30" customFormat="1" ht="26.25">
      <c r="A112" s="164" t="s">
        <v>322</v>
      </c>
      <c r="B112" s="163">
        <v>905</v>
      </c>
      <c r="C112" s="161" t="s">
        <v>114</v>
      </c>
      <c r="D112" s="161" t="s">
        <v>421</v>
      </c>
      <c r="E112" s="163"/>
      <c r="F112" s="162">
        <f t="shared" si="19"/>
        <v>48100</v>
      </c>
      <c r="G112" s="162">
        <f t="shared" si="19"/>
        <v>35100</v>
      </c>
      <c r="H112" s="162">
        <f t="shared" si="19"/>
        <v>45100</v>
      </c>
    </row>
    <row r="113" spans="1:8" s="30" customFormat="1" ht="26.25">
      <c r="A113" s="151" t="s">
        <v>400</v>
      </c>
      <c r="B113" s="161">
        <v>905</v>
      </c>
      <c r="C113" s="161" t="s">
        <v>114</v>
      </c>
      <c r="D113" s="161" t="s">
        <v>421</v>
      </c>
      <c r="E113" s="163" t="s">
        <v>401</v>
      </c>
      <c r="F113" s="162">
        <v>48100</v>
      </c>
      <c r="G113" s="162">
        <v>35100</v>
      </c>
      <c r="H113" s="162">
        <v>45100</v>
      </c>
    </row>
    <row r="114" spans="1:8" s="30" customFormat="1" ht="63.75" customHeight="1">
      <c r="A114" s="155" t="s">
        <v>584</v>
      </c>
      <c r="B114" s="156">
        <v>905</v>
      </c>
      <c r="C114" s="156" t="s">
        <v>114</v>
      </c>
      <c r="D114" s="156" t="s">
        <v>323</v>
      </c>
      <c r="E114" s="156"/>
      <c r="F114" s="157">
        <f>F115</f>
        <v>3575</v>
      </c>
      <c r="G114" s="157">
        <f>G115</f>
        <v>12075</v>
      </c>
      <c r="H114" s="157">
        <f>H115</f>
        <v>2475</v>
      </c>
    </row>
    <row r="115" spans="1:8" s="30" customFormat="1" ht="39.4">
      <c r="A115" s="164" t="s">
        <v>498</v>
      </c>
      <c r="B115" s="161">
        <v>905</v>
      </c>
      <c r="C115" s="161" t="s">
        <v>114</v>
      </c>
      <c r="D115" s="161" t="s">
        <v>243</v>
      </c>
      <c r="E115" s="163"/>
      <c r="F115" s="162">
        <f>F116+F117</f>
        <v>3575</v>
      </c>
      <c r="G115" s="162">
        <f>G116+G117</f>
        <v>12075</v>
      </c>
      <c r="H115" s="162">
        <f>H116+H117</f>
        <v>2475</v>
      </c>
    </row>
    <row r="116" spans="1:8" s="30" customFormat="1" ht="26.25">
      <c r="A116" s="151" t="s">
        <v>400</v>
      </c>
      <c r="B116" s="161">
        <v>905</v>
      </c>
      <c r="C116" s="161" t="s">
        <v>114</v>
      </c>
      <c r="D116" s="161" t="s">
        <v>243</v>
      </c>
      <c r="E116" s="163" t="s">
        <v>401</v>
      </c>
      <c r="F116" s="162">
        <v>1575</v>
      </c>
      <c r="G116" s="162">
        <v>2075</v>
      </c>
      <c r="H116" s="162">
        <v>2475</v>
      </c>
    </row>
    <row r="117" spans="1:8" s="30" customFormat="1">
      <c r="A117" s="164" t="s">
        <v>117</v>
      </c>
      <c r="B117" s="161">
        <v>905</v>
      </c>
      <c r="C117" s="161" t="s">
        <v>114</v>
      </c>
      <c r="D117" s="161" t="s">
        <v>243</v>
      </c>
      <c r="E117" s="163" t="s">
        <v>189</v>
      </c>
      <c r="F117" s="162">
        <v>2000</v>
      </c>
      <c r="G117" s="162">
        <v>10000</v>
      </c>
      <c r="H117" s="162">
        <v>0</v>
      </c>
    </row>
    <row r="118" spans="1:8">
      <c r="A118" s="169" t="s">
        <v>71</v>
      </c>
      <c r="B118" s="156">
        <v>905</v>
      </c>
      <c r="C118" s="156" t="s">
        <v>115</v>
      </c>
      <c r="D118" s="163"/>
      <c r="E118" s="156"/>
      <c r="F118" s="157">
        <f>F119+F123+F127+F148</f>
        <v>138321.5</v>
      </c>
      <c r="G118" s="157">
        <f>G119+G123+G127+G148</f>
        <v>105320</v>
      </c>
      <c r="H118" s="157">
        <f>H119+H123+H127+H148</f>
        <v>99710</v>
      </c>
    </row>
    <row r="119" spans="1:8" ht="63.75">
      <c r="A119" s="169" t="s">
        <v>575</v>
      </c>
      <c r="B119" s="156">
        <v>905</v>
      </c>
      <c r="C119" s="156" t="s">
        <v>115</v>
      </c>
      <c r="D119" s="156" t="s">
        <v>504</v>
      </c>
      <c r="E119" s="156"/>
      <c r="F119" s="157">
        <f>F120</f>
        <v>1050</v>
      </c>
      <c r="G119" s="157">
        <f t="shared" ref="G119:H121" si="20">G120</f>
        <v>0</v>
      </c>
      <c r="H119" s="157">
        <f t="shared" si="20"/>
        <v>0</v>
      </c>
    </row>
    <row r="120" spans="1:8" ht="39.4">
      <c r="A120" s="164" t="s">
        <v>523</v>
      </c>
      <c r="B120" s="163">
        <v>905</v>
      </c>
      <c r="C120" s="161" t="s">
        <v>115</v>
      </c>
      <c r="D120" s="161" t="s">
        <v>530</v>
      </c>
      <c r="E120" s="161"/>
      <c r="F120" s="162">
        <f>F121</f>
        <v>1050</v>
      </c>
      <c r="G120" s="162">
        <f t="shared" si="20"/>
        <v>0</v>
      </c>
      <c r="H120" s="162">
        <f t="shared" si="20"/>
        <v>0</v>
      </c>
    </row>
    <row r="121" spans="1:8" ht="26.25">
      <c r="A121" s="164" t="s">
        <v>336</v>
      </c>
      <c r="B121" s="161">
        <v>905</v>
      </c>
      <c r="C121" s="161" t="s">
        <v>115</v>
      </c>
      <c r="D121" s="161" t="s">
        <v>282</v>
      </c>
      <c r="E121" s="161"/>
      <c r="F121" s="162">
        <f>F122</f>
        <v>1050</v>
      </c>
      <c r="G121" s="162">
        <f t="shared" si="20"/>
        <v>0</v>
      </c>
      <c r="H121" s="162">
        <f t="shared" si="20"/>
        <v>0</v>
      </c>
    </row>
    <row r="122" spans="1:8" ht="26.25">
      <c r="A122" s="151" t="s">
        <v>400</v>
      </c>
      <c r="B122" s="161">
        <v>905</v>
      </c>
      <c r="C122" s="161" t="s">
        <v>115</v>
      </c>
      <c r="D122" s="161" t="s">
        <v>282</v>
      </c>
      <c r="E122" s="161" t="s">
        <v>401</v>
      </c>
      <c r="F122" s="162">
        <v>1050</v>
      </c>
      <c r="G122" s="162">
        <v>0</v>
      </c>
      <c r="H122" s="162">
        <v>0</v>
      </c>
    </row>
    <row r="123" spans="1:8" ht="78" customHeight="1">
      <c r="A123" s="155" t="s">
        <v>582</v>
      </c>
      <c r="B123" s="156">
        <v>905</v>
      </c>
      <c r="C123" s="156" t="s">
        <v>115</v>
      </c>
      <c r="D123" s="156" t="s">
        <v>315</v>
      </c>
      <c r="E123" s="156"/>
      <c r="F123" s="157">
        <f>F124</f>
        <v>7550</v>
      </c>
      <c r="G123" s="157">
        <f>G124</f>
        <v>3550</v>
      </c>
      <c r="H123" s="157">
        <f>H124</f>
        <v>3550</v>
      </c>
    </row>
    <row r="124" spans="1:8" ht="39.4">
      <c r="A124" s="164" t="s">
        <v>26</v>
      </c>
      <c r="B124" s="163">
        <v>905</v>
      </c>
      <c r="C124" s="161" t="s">
        <v>115</v>
      </c>
      <c r="D124" s="161" t="s">
        <v>419</v>
      </c>
      <c r="E124" s="156"/>
      <c r="F124" s="162">
        <f>F125+F126</f>
        <v>7550</v>
      </c>
      <c r="G124" s="162">
        <f>G125+G126</f>
        <v>3550</v>
      </c>
      <c r="H124" s="162">
        <f>H125+H126</f>
        <v>3550</v>
      </c>
    </row>
    <row r="125" spans="1:8" ht="26.25">
      <c r="A125" s="151" t="s">
        <v>400</v>
      </c>
      <c r="B125" s="161">
        <v>905</v>
      </c>
      <c r="C125" s="161" t="s">
        <v>115</v>
      </c>
      <c r="D125" s="161" t="s">
        <v>419</v>
      </c>
      <c r="E125" s="163" t="s">
        <v>401</v>
      </c>
      <c r="F125" s="162">
        <v>2550</v>
      </c>
      <c r="G125" s="162">
        <v>2050</v>
      </c>
      <c r="H125" s="162">
        <v>2050</v>
      </c>
    </row>
    <row r="126" spans="1:8">
      <c r="A126" s="164" t="s">
        <v>117</v>
      </c>
      <c r="B126" s="161">
        <v>905</v>
      </c>
      <c r="C126" s="161" t="s">
        <v>115</v>
      </c>
      <c r="D126" s="161" t="s">
        <v>419</v>
      </c>
      <c r="E126" s="163" t="s">
        <v>189</v>
      </c>
      <c r="F126" s="162">
        <v>5000</v>
      </c>
      <c r="G126" s="162">
        <v>1500</v>
      </c>
      <c r="H126" s="162">
        <v>1500</v>
      </c>
    </row>
    <row r="127" spans="1:8" ht="66.75" customHeight="1">
      <c r="A127" s="155" t="s">
        <v>585</v>
      </c>
      <c r="B127" s="156">
        <v>905</v>
      </c>
      <c r="C127" s="156" t="s">
        <v>115</v>
      </c>
      <c r="D127" s="174" t="s">
        <v>118</v>
      </c>
      <c r="E127" s="156"/>
      <c r="F127" s="157">
        <f>F128+F135+F138+F141</f>
        <v>126085.4</v>
      </c>
      <c r="G127" s="157">
        <f>G128+G135+G138+G141</f>
        <v>101270</v>
      </c>
      <c r="H127" s="157">
        <f>H128+H135+H138+H141</f>
        <v>96160</v>
      </c>
    </row>
    <row r="128" spans="1:8" ht="87.75" customHeight="1">
      <c r="A128" s="158" t="s">
        <v>586</v>
      </c>
      <c r="B128" s="156">
        <v>905</v>
      </c>
      <c r="C128" s="156" t="s">
        <v>115</v>
      </c>
      <c r="D128" s="161" t="s">
        <v>119</v>
      </c>
      <c r="E128" s="174"/>
      <c r="F128" s="157">
        <f>F129+F132</f>
        <v>6900</v>
      </c>
      <c r="G128" s="157">
        <f>G129+G132</f>
        <v>5800</v>
      </c>
      <c r="H128" s="157">
        <f>H129+H132</f>
        <v>7200</v>
      </c>
    </row>
    <row r="129" spans="1:8" ht="26.25">
      <c r="A129" s="151" t="s">
        <v>120</v>
      </c>
      <c r="B129" s="163" t="s">
        <v>93</v>
      </c>
      <c r="C129" s="161" t="s">
        <v>115</v>
      </c>
      <c r="D129" s="161" t="s">
        <v>27</v>
      </c>
      <c r="E129" s="163"/>
      <c r="F129" s="162">
        <f t="shared" ref="F129:H130" si="21">F130</f>
        <v>4900</v>
      </c>
      <c r="G129" s="162">
        <f t="shared" si="21"/>
        <v>5200</v>
      </c>
      <c r="H129" s="162">
        <f t="shared" si="21"/>
        <v>6600</v>
      </c>
    </row>
    <row r="130" spans="1:8" ht="26.25">
      <c r="A130" s="151" t="s">
        <v>122</v>
      </c>
      <c r="B130" s="163" t="s">
        <v>93</v>
      </c>
      <c r="C130" s="161" t="s">
        <v>115</v>
      </c>
      <c r="D130" s="161" t="s">
        <v>74</v>
      </c>
      <c r="E130" s="163"/>
      <c r="F130" s="162">
        <f t="shared" si="21"/>
        <v>4900</v>
      </c>
      <c r="G130" s="162">
        <f t="shared" si="21"/>
        <v>5200</v>
      </c>
      <c r="H130" s="162">
        <f t="shared" si="21"/>
        <v>6600</v>
      </c>
    </row>
    <row r="131" spans="1:8" ht="26.25">
      <c r="A131" s="151" t="s">
        <v>400</v>
      </c>
      <c r="B131" s="163" t="s">
        <v>93</v>
      </c>
      <c r="C131" s="161" t="s">
        <v>115</v>
      </c>
      <c r="D131" s="161" t="s">
        <v>74</v>
      </c>
      <c r="E131" s="163" t="s">
        <v>401</v>
      </c>
      <c r="F131" s="162">
        <v>4900</v>
      </c>
      <c r="G131" s="162">
        <v>5200</v>
      </c>
      <c r="H131" s="162">
        <v>6600</v>
      </c>
    </row>
    <row r="132" spans="1:8" ht="52.5">
      <c r="A132" s="151" t="s">
        <v>514</v>
      </c>
      <c r="B132" s="163" t="s">
        <v>93</v>
      </c>
      <c r="C132" s="161" t="s">
        <v>115</v>
      </c>
      <c r="D132" s="161" t="s">
        <v>121</v>
      </c>
      <c r="E132" s="163"/>
      <c r="F132" s="162">
        <f t="shared" ref="F132:H133" si="22">F133</f>
        <v>2000</v>
      </c>
      <c r="G132" s="162">
        <f t="shared" si="22"/>
        <v>600</v>
      </c>
      <c r="H132" s="162">
        <f t="shared" si="22"/>
        <v>600</v>
      </c>
    </row>
    <row r="133" spans="1:8">
      <c r="A133" s="151" t="s">
        <v>123</v>
      </c>
      <c r="B133" s="163" t="s">
        <v>93</v>
      </c>
      <c r="C133" s="161" t="s">
        <v>115</v>
      </c>
      <c r="D133" s="161" t="s">
        <v>75</v>
      </c>
      <c r="E133" s="163"/>
      <c r="F133" s="162">
        <f t="shared" si="22"/>
        <v>2000</v>
      </c>
      <c r="G133" s="162">
        <f t="shared" si="22"/>
        <v>600</v>
      </c>
      <c r="H133" s="162">
        <f t="shared" si="22"/>
        <v>600</v>
      </c>
    </row>
    <row r="134" spans="1:8" ht="26.25">
      <c r="A134" s="151" t="s">
        <v>400</v>
      </c>
      <c r="B134" s="163" t="s">
        <v>93</v>
      </c>
      <c r="C134" s="161" t="s">
        <v>115</v>
      </c>
      <c r="D134" s="161" t="s">
        <v>75</v>
      </c>
      <c r="E134" s="163" t="s">
        <v>401</v>
      </c>
      <c r="F134" s="162">
        <v>2000</v>
      </c>
      <c r="G134" s="162">
        <v>600</v>
      </c>
      <c r="H134" s="162">
        <v>600</v>
      </c>
    </row>
    <row r="135" spans="1:8" ht="76.5">
      <c r="A135" s="158" t="s">
        <v>587</v>
      </c>
      <c r="B135" s="156" t="s">
        <v>93</v>
      </c>
      <c r="C135" s="156" t="s">
        <v>115</v>
      </c>
      <c r="D135" s="174" t="s">
        <v>124</v>
      </c>
      <c r="E135" s="156"/>
      <c r="F135" s="157">
        <f t="shared" ref="F135:H136" si="23">F136</f>
        <v>5713</v>
      </c>
      <c r="G135" s="157">
        <f t="shared" si="23"/>
        <v>5800</v>
      </c>
      <c r="H135" s="157">
        <f t="shared" si="23"/>
        <v>5600</v>
      </c>
    </row>
    <row r="136" spans="1:8">
      <c r="A136" s="151" t="s">
        <v>125</v>
      </c>
      <c r="B136" s="163" t="s">
        <v>93</v>
      </c>
      <c r="C136" s="161" t="s">
        <v>115</v>
      </c>
      <c r="D136" s="161" t="s">
        <v>76</v>
      </c>
      <c r="E136" s="163"/>
      <c r="F136" s="162">
        <f t="shared" si="23"/>
        <v>5713</v>
      </c>
      <c r="G136" s="162">
        <f t="shared" si="23"/>
        <v>5800</v>
      </c>
      <c r="H136" s="162">
        <f t="shared" si="23"/>
        <v>5600</v>
      </c>
    </row>
    <row r="137" spans="1:8" ht="26.25">
      <c r="A137" s="151" t="s">
        <v>400</v>
      </c>
      <c r="B137" s="163">
        <v>905</v>
      </c>
      <c r="C137" s="161" t="s">
        <v>115</v>
      </c>
      <c r="D137" s="161" t="s">
        <v>76</v>
      </c>
      <c r="E137" s="163" t="s">
        <v>401</v>
      </c>
      <c r="F137" s="162">
        <v>5713</v>
      </c>
      <c r="G137" s="162">
        <v>5800</v>
      </c>
      <c r="H137" s="162">
        <v>5600</v>
      </c>
    </row>
    <row r="138" spans="1:8" ht="84.75" customHeight="1">
      <c r="A138" s="158" t="s">
        <v>588</v>
      </c>
      <c r="B138" s="156">
        <v>905</v>
      </c>
      <c r="C138" s="156" t="s">
        <v>115</v>
      </c>
      <c r="D138" s="174" t="s">
        <v>127</v>
      </c>
      <c r="E138" s="159"/>
      <c r="F138" s="157">
        <f t="shared" ref="F138:H139" si="24">F139</f>
        <v>800</v>
      </c>
      <c r="G138" s="157">
        <f t="shared" si="24"/>
        <v>840</v>
      </c>
      <c r="H138" s="157">
        <f t="shared" si="24"/>
        <v>880</v>
      </c>
    </row>
    <row r="139" spans="1:8" ht="26.25">
      <c r="A139" s="151" t="s">
        <v>126</v>
      </c>
      <c r="B139" s="163">
        <v>905</v>
      </c>
      <c r="C139" s="161" t="s">
        <v>115</v>
      </c>
      <c r="D139" s="161" t="s">
        <v>77</v>
      </c>
      <c r="E139" s="163"/>
      <c r="F139" s="162">
        <f t="shared" si="24"/>
        <v>800</v>
      </c>
      <c r="G139" s="162">
        <f t="shared" si="24"/>
        <v>840</v>
      </c>
      <c r="H139" s="162">
        <f t="shared" si="24"/>
        <v>880</v>
      </c>
    </row>
    <row r="140" spans="1:8">
      <c r="A140" s="151" t="s">
        <v>170</v>
      </c>
      <c r="B140" s="163">
        <v>905</v>
      </c>
      <c r="C140" s="161" t="s">
        <v>115</v>
      </c>
      <c r="D140" s="161" t="s">
        <v>77</v>
      </c>
      <c r="E140" s="163" t="s">
        <v>171</v>
      </c>
      <c r="F140" s="162">
        <v>800</v>
      </c>
      <c r="G140" s="162">
        <v>840</v>
      </c>
      <c r="H140" s="162">
        <v>880</v>
      </c>
    </row>
    <row r="141" spans="1:8" ht="76.5">
      <c r="A141" s="158" t="s">
        <v>589</v>
      </c>
      <c r="B141" s="156" t="s">
        <v>93</v>
      </c>
      <c r="C141" s="156" t="s">
        <v>115</v>
      </c>
      <c r="D141" s="174" t="s">
        <v>128</v>
      </c>
      <c r="E141" s="159"/>
      <c r="F141" s="157">
        <f>F142</f>
        <v>112672.4</v>
      </c>
      <c r="G141" s="157">
        <f>G142</f>
        <v>88830</v>
      </c>
      <c r="H141" s="157">
        <f>H142</f>
        <v>82480</v>
      </c>
    </row>
    <row r="142" spans="1:8" ht="39.4">
      <c r="A142" s="151" t="s">
        <v>130</v>
      </c>
      <c r="B142" s="163" t="s">
        <v>93</v>
      </c>
      <c r="C142" s="161" t="s">
        <v>115</v>
      </c>
      <c r="D142" s="161">
        <v>1140100000</v>
      </c>
      <c r="E142" s="159"/>
      <c r="F142" s="162">
        <f>F143+F145</f>
        <v>112672.4</v>
      </c>
      <c r="G142" s="162">
        <f>G143+G145</f>
        <v>88830</v>
      </c>
      <c r="H142" s="162">
        <f>H143+H145</f>
        <v>82480</v>
      </c>
    </row>
    <row r="143" spans="1:8" ht="26.25">
      <c r="A143" s="151" t="s">
        <v>129</v>
      </c>
      <c r="B143" s="163" t="s">
        <v>93</v>
      </c>
      <c r="C143" s="161" t="s">
        <v>115</v>
      </c>
      <c r="D143" s="161" t="s">
        <v>84</v>
      </c>
      <c r="E143" s="163"/>
      <c r="F143" s="162">
        <f>F144</f>
        <v>110370</v>
      </c>
      <c r="G143" s="162">
        <f>G144</f>
        <v>88830</v>
      </c>
      <c r="H143" s="162">
        <f>H144</f>
        <v>82480</v>
      </c>
    </row>
    <row r="144" spans="1:8" ht="26.25">
      <c r="A144" s="151" t="s">
        <v>400</v>
      </c>
      <c r="B144" s="163">
        <v>905</v>
      </c>
      <c r="C144" s="161" t="s">
        <v>115</v>
      </c>
      <c r="D144" s="161" t="s">
        <v>84</v>
      </c>
      <c r="E144" s="163" t="s">
        <v>401</v>
      </c>
      <c r="F144" s="162">
        <v>110370</v>
      </c>
      <c r="G144" s="162">
        <v>88830</v>
      </c>
      <c r="H144" s="162">
        <v>82480</v>
      </c>
    </row>
    <row r="145" spans="1:8" ht="39.4">
      <c r="A145" s="164" t="s">
        <v>523</v>
      </c>
      <c r="B145" s="163">
        <v>905</v>
      </c>
      <c r="C145" s="161" t="s">
        <v>115</v>
      </c>
      <c r="D145" s="161" t="s">
        <v>512</v>
      </c>
      <c r="E145" s="161"/>
      <c r="F145" s="162">
        <f t="shared" ref="F145:H146" si="25">F146</f>
        <v>2302.4</v>
      </c>
      <c r="G145" s="162">
        <f t="shared" si="25"/>
        <v>0</v>
      </c>
      <c r="H145" s="162">
        <f t="shared" si="25"/>
        <v>0</v>
      </c>
    </row>
    <row r="146" spans="1:8" ht="78.75">
      <c r="A146" s="151" t="s">
        <v>15</v>
      </c>
      <c r="B146" s="163">
        <v>905</v>
      </c>
      <c r="C146" s="161" t="s">
        <v>115</v>
      </c>
      <c r="D146" s="161" t="s">
        <v>183</v>
      </c>
      <c r="E146" s="161"/>
      <c r="F146" s="162">
        <f t="shared" si="25"/>
        <v>2302.4</v>
      </c>
      <c r="G146" s="162">
        <f t="shared" si="25"/>
        <v>0</v>
      </c>
      <c r="H146" s="162">
        <f t="shared" si="25"/>
        <v>0</v>
      </c>
    </row>
    <row r="147" spans="1:8" ht="26.25">
      <c r="A147" s="151" t="s">
        <v>400</v>
      </c>
      <c r="B147" s="163">
        <v>905</v>
      </c>
      <c r="C147" s="161" t="s">
        <v>115</v>
      </c>
      <c r="D147" s="161" t="s">
        <v>183</v>
      </c>
      <c r="E147" s="161" t="s">
        <v>401</v>
      </c>
      <c r="F147" s="162">
        <v>2302.4</v>
      </c>
      <c r="G147" s="162">
        <v>0</v>
      </c>
      <c r="H147" s="162">
        <v>0</v>
      </c>
    </row>
    <row r="148" spans="1:8" ht="63.75">
      <c r="A148" s="155" t="s">
        <v>597</v>
      </c>
      <c r="B148" s="156">
        <v>905</v>
      </c>
      <c r="C148" s="156" t="s">
        <v>115</v>
      </c>
      <c r="D148" s="156" t="s">
        <v>182</v>
      </c>
      <c r="E148" s="156"/>
      <c r="F148" s="157">
        <f>F149</f>
        <v>3636.1</v>
      </c>
      <c r="G148" s="157">
        <f>G149</f>
        <v>500</v>
      </c>
      <c r="H148" s="157">
        <f>H149</f>
        <v>0</v>
      </c>
    </row>
    <row r="149" spans="1:8" ht="26.25">
      <c r="A149" s="172" t="s">
        <v>175</v>
      </c>
      <c r="B149" s="163">
        <v>905</v>
      </c>
      <c r="C149" s="161" t="s">
        <v>115</v>
      </c>
      <c r="D149" s="161" t="s">
        <v>177</v>
      </c>
      <c r="E149" s="163"/>
      <c r="F149" s="162">
        <f>F150+F152</f>
        <v>3636.1</v>
      </c>
      <c r="G149" s="162">
        <f>G150+G152</f>
        <v>500</v>
      </c>
      <c r="H149" s="162">
        <f>H150+H152</f>
        <v>0</v>
      </c>
    </row>
    <row r="150" spans="1:8" ht="26.25">
      <c r="A150" s="172" t="s">
        <v>176</v>
      </c>
      <c r="B150" s="163">
        <v>905</v>
      </c>
      <c r="C150" s="161" t="s">
        <v>115</v>
      </c>
      <c r="D150" s="161" t="s">
        <v>178</v>
      </c>
      <c r="E150" s="161"/>
      <c r="F150" s="162">
        <f>F151</f>
        <v>400</v>
      </c>
      <c r="G150" s="162">
        <f>G151</f>
        <v>500</v>
      </c>
      <c r="H150" s="162">
        <f>H151</f>
        <v>0</v>
      </c>
    </row>
    <row r="151" spans="1:8" ht="26.25">
      <c r="A151" s="151" t="s">
        <v>400</v>
      </c>
      <c r="B151" s="163">
        <v>905</v>
      </c>
      <c r="C151" s="161" t="s">
        <v>115</v>
      </c>
      <c r="D151" s="161" t="s">
        <v>178</v>
      </c>
      <c r="E151" s="161" t="s">
        <v>401</v>
      </c>
      <c r="F151" s="162">
        <v>400</v>
      </c>
      <c r="G151" s="162">
        <v>500</v>
      </c>
      <c r="H151" s="162">
        <v>0</v>
      </c>
    </row>
    <row r="152" spans="1:8" ht="91.9">
      <c r="A152" s="164" t="s">
        <v>479</v>
      </c>
      <c r="B152" s="163">
        <v>905</v>
      </c>
      <c r="C152" s="161" t="s">
        <v>115</v>
      </c>
      <c r="D152" s="161" t="s">
        <v>367</v>
      </c>
      <c r="E152" s="163"/>
      <c r="F152" s="162">
        <f>F153</f>
        <v>3236.1</v>
      </c>
      <c r="G152" s="162">
        <f>G153</f>
        <v>0</v>
      </c>
      <c r="H152" s="162">
        <f>H153</f>
        <v>0</v>
      </c>
    </row>
    <row r="153" spans="1:8" ht="26.25">
      <c r="A153" s="151" t="s">
        <v>400</v>
      </c>
      <c r="B153" s="163">
        <v>905</v>
      </c>
      <c r="C153" s="161" t="s">
        <v>115</v>
      </c>
      <c r="D153" s="161" t="s">
        <v>367</v>
      </c>
      <c r="E153" s="163" t="s">
        <v>401</v>
      </c>
      <c r="F153" s="162">
        <v>3236.1</v>
      </c>
      <c r="G153" s="162">
        <v>0</v>
      </c>
      <c r="H153" s="162">
        <v>0</v>
      </c>
    </row>
    <row r="154" spans="1:8" ht="12.75" customHeight="1">
      <c r="A154" s="169" t="s">
        <v>219</v>
      </c>
      <c r="B154" s="156">
        <v>905</v>
      </c>
      <c r="C154" s="156" t="s">
        <v>220</v>
      </c>
      <c r="D154" s="165"/>
      <c r="E154" s="165"/>
      <c r="F154" s="157">
        <f t="shared" ref="F154:H156" si="26">F155</f>
        <v>420</v>
      </c>
      <c r="G154" s="157">
        <f t="shared" si="26"/>
        <v>462</v>
      </c>
      <c r="H154" s="157">
        <f t="shared" si="26"/>
        <v>505</v>
      </c>
    </row>
    <row r="155" spans="1:8" ht="12.75" customHeight="1">
      <c r="A155" s="169" t="s">
        <v>429</v>
      </c>
      <c r="B155" s="163">
        <v>905</v>
      </c>
      <c r="C155" s="156" t="s">
        <v>221</v>
      </c>
      <c r="D155" s="165"/>
      <c r="E155" s="165"/>
      <c r="F155" s="162">
        <f t="shared" si="26"/>
        <v>420</v>
      </c>
      <c r="G155" s="162">
        <f t="shared" si="26"/>
        <v>462</v>
      </c>
      <c r="H155" s="162">
        <f t="shared" si="26"/>
        <v>505</v>
      </c>
    </row>
    <row r="156" spans="1:8" ht="74.25" customHeight="1">
      <c r="A156" s="155" t="s">
        <v>593</v>
      </c>
      <c r="B156" s="163">
        <v>905</v>
      </c>
      <c r="C156" s="163" t="s">
        <v>221</v>
      </c>
      <c r="D156" s="156" t="s">
        <v>141</v>
      </c>
      <c r="E156" s="167"/>
      <c r="F156" s="162">
        <f t="shared" si="26"/>
        <v>420</v>
      </c>
      <c r="G156" s="162">
        <f t="shared" si="26"/>
        <v>462</v>
      </c>
      <c r="H156" s="162">
        <f t="shared" si="26"/>
        <v>505</v>
      </c>
    </row>
    <row r="157" spans="1:8" ht="28.5" customHeight="1">
      <c r="A157" s="164" t="s">
        <v>147</v>
      </c>
      <c r="B157" s="163">
        <v>905</v>
      </c>
      <c r="C157" s="163" t="s">
        <v>221</v>
      </c>
      <c r="D157" s="161" t="s">
        <v>142</v>
      </c>
      <c r="E157" s="167"/>
      <c r="F157" s="162">
        <f>F158+F160</f>
        <v>420</v>
      </c>
      <c r="G157" s="162">
        <f>G158+G160</f>
        <v>462</v>
      </c>
      <c r="H157" s="162">
        <f>H158+H160</f>
        <v>505</v>
      </c>
    </row>
    <row r="158" spans="1:8" ht="30.75" customHeight="1">
      <c r="A158" s="164" t="s">
        <v>149</v>
      </c>
      <c r="B158" s="163">
        <v>905</v>
      </c>
      <c r="C158" s="163" t="s">
        <v>221</v>
      </c>
      <c r="D158" s="161" t="s">
        <v>85</v>
      </c>
      <c r="E158" s="167"/>
      <c r="F158" s="162">
        <f>F159</f>
        <v>120</v>
      </c>
      <c r="G158" s="162">
        <f>G159</f>
        <v>132</v>
      </c>
      <c r="H158" s="162">
        <f>H159</f>
        <v>145</v>
      </c>
    </row>
    <row r="159" spans="1:8" ht="30" customHeight="1">
      <c r="A159" s="151" t="s">
        <v>400</v>
      </c>
      <c r="B159" s="163">
        <v>905</v>
      </c>
      <c r="C159" s="163" t="s">
        <v>221</v>
      </c>
      <c r="D159" s="161" t="s">
        <v>85</v>
      </c>
      <c r="E159" s="167" t="s">
        <v>401</v>
      </c>
      <c r="F159" s="162">
        <v>120</v>
      </c>
      <c r="G159" s="162">
        <v>132</v>
      </c>
      <c r="H159" s="162">
        <v>145</v>
      </c>
    </row>
    <row r="160" spans="1:8" ht="24.75" customHeight="1">
      <c r="A160" s="164" t="s">
        <v>152</v>
      </c>
      <c r="B160" s="163">
        <v>905</v>
      </c>
      <c r="C160" s="163" t="s">
        <v>221</v>
      </c>
      <c r="D160" s="161" t="s">
        <v>86</v>
      </c>
      <c r="E160" s="167"/>
      <c r="F160" s="162">
        <f>F161</f>
        <v>300</v>
      </c>
      <c r="G160" s="162">
        <f>G161</f>
        <v>330</v>
      </c>
      <c r="H160" s="162">
        <f>H161</f>
        <v>360</v>
      </c>
    </row>
    <row r="161" spans="1:8" ht="40.5" customHeight="1">
      <c r="A161" s="151" t="s">
        <v>400</v>
      </c>
      <c r="B161" s="163">
        <v>905</v>
      </c>
      <c r="C161" s="163" t="s">
        <v>221</v>
      </c>
      <c r="D161" s="161" t="s">
        <v>86</v>
      </c>
      <c r="E161" s="167" t="s">
        <v>401</v>
      </c>
      <c r="F161" s="162">
        <v>300</v>
      </c>
      <c r="G161" s="162">
        <v>330</v>
      </c>
      <c r="H161" s="162">
        <v>360</v>
      </c>
    </row>
    <row r="162" spans="1:8">
      <c r="A162" s="182" t="s">
        <v>333</v>
      </c>
      <c r="B162" s="173">
        <v>905</v>
      </c>
      <c r="C162" s="173" t="s">
        <v>190</v>
      </c>
      <c r="D162" s="156"/>
      <c r="E162" s="156"/>
      <c r="F162" s="157">
        <f t="shared" ref="F162:H163" si="27">F163</f>
        <v>45710</v>
      </c>
      <c r="G162" s="157">
        <f t="shared" si="27"/>
        <v>37445</v>
      </c>
      <c r="H162" s="157">
        <f t="shared" si="27"/>
        <v>39554</v>
      </c>
    </row>
    <row r="163" spans="1:8">
      <c r="A163" s="169" t="s">
        <v>63</v>
      </c>
      <c r="B163" s="156">
        <v>905</v>
      </c>
      <c r="C163" s="156" t="s">
        <v>191</v>
      </c>
      <c r="D163" s="156"/>
      <c r="E163" s="156"/>
      <c r="F163" s="157">
        <f t="shared" si="27"/>
        <v>45710</v>
      </c>
      <c r="G163" s="157">
        <f t="shared" si="27"/>
        <v>37445</v>
      </c>
      <c r="H163" s="157">
        <f t="shared" si="27"/>
        <v>39554</v>
      </c>
    </row>
    <row r="164" spans="1:8" ht="89.25">
      <c r="A164" s="155" t="s">
        <v>590</v>
      </c>
      <c r="B164" s="156">
        <v>905</v>
      </c>
      <c r="C164" s="156" t="s">
        <v>191</v>
      </c>
      <c r="D164" s="156" t="s">
        <v>131</v>
      </c>
      <c r="E164" s="156"/>
      <c r="F164" s="157">
        <f>F165+F177</f>
        <v>45710</v>
      </c>
      <c r="G164" s="157">
        <f>G165+G177</f>
        <v>37445</v>
      </c>
      <c r="H164" s="157">
        <f>H165+H177</f>
        <v>39554</v>
      </c>
    </row>
    <row r="165" spans="1:8" ht="141" customHeight="1">
      <c r="A165" s="158" t="s">
        <v>591</v>
      </c>
      <c r="B165" s="156">
        <v>905</v>
      </c>
      <c r="C165" s="156" t="s">
        <v>191</v>
      </c>
      <c r="D165" s="159" t="s">
        <v>132</v>
      </c>
      <c r="E165" s="156"/>
      <c r="F165" s="157">
        <f>F166</f>
        <v>42292</v>
      </c>
      <c r="G165" s="157">
        <f>G166</f>
        <v>34627</v>
      </c>
      <c r="H165" s="157">
        <f>H166</f>
        <v>36736</v>
      </c>
    </row>
    <row r="166" spans="1:8" ht="30" customHeight="1">
      <c r="A166" s="151" t="s">
        <v>133</v>
      </c>
      <c r="B166" s="163">
        <v>905</v>
      </c>
      <c r="C166" s="163" t="s">
        <v>191</v>
      </c>
      <c r="D166" s="161" t="s">
        <v>134</v>
      </c>
      <c r="E166" s="156"/>
      <c r="F166" s="157">
        <f>F167+F172+F174</f>
        <v>42292</v>
      </c>
      <c r="G166" s="157">
        <f>G167+G172+G174</f>
        <v>34627</v>
      </c>
      <c r="H166" s="157">
        <f>H167+H172+H174</f>
        <v>36736</v>
      </c>
    </row>
    <row r="167" spans="1:8" ht="28.5" customHeight="1">
      <c r="A167" s="151" t="s">
        <v>135</v>
      </c>
      <c r="B167" s="163">
        <v>905</v>
      </c>
      <c r="C167" s="163" t="s">
        <v>191</v>
      </c>
      <c r="D167" s="161" t="s">
        <v>209</v>
      </c>
      <c r="E167" s="163"/>
      <c r="F167" s="168">
        <f>F168+F169+F170+F171</f>
        <v>32522</v>
      </c>
      <c r="G167" s="168">
        <f>G168+G169+G170+G171</f>
        <v>24578.799999999999</v>
      </c>
      <c r="H167" s="168">
        <f>H168+H169+H170+H171</f>
        <v>26096.400000000001</v>
      </c>
    </row>
    <row r="168" spans="1:8" ht="26.25" customHeight="1">
      <c r="A168" s="151" t="s">
        <v>184</v>
      </c>
      <c r="B168" s="163">
        <v>905</v>
      </c>
      <c r="C168" s="163" t="s">
        <v>191</v>
      </c>
      <c r="D168" s="161" t="s">
        <v>209</v>
      </c>
      <c r="E168" s="163" t="s">
        <v>185</v>
      </c>
      <c r="F168" s="162">
        <v>13400</v>
      </c>
      <c r="G168" s="162">
        <v>14741.8</v>
      </c>
      <c r="H168" s="162">
        <v>16262.4</v>
      </c>
    </row>
    <row r="169" spans="1:8" ht="27" customHeight="1">
      <c r="A169" s="151" t="s">
        <v>400</v>
      </c>
      <c r="B169" s="163">
        <v>905</v>
      </c>
      <c r="C169" s="163" t="s">
        <v>191</v>
      </c>
      <c r="D169" s="161" t="s">
        <v>209</v>
      </c>
      <c r="E169" s="163" t="s">
        <v>401</v>
      </c>
      <c r="F169" s="162">
        <v>18962</v>
      </c>
      <c r="G169" s="162">
        <v>9677</v>
      </c>
      <c r="H169" s="162">
        <v>9674</v>
      </c>
    </row>
    <row r="170" spans="1:8" ht="12.75" customHeight="1">
      <c r="A170" s="151" t="s">
        <v>57</v>
      </c>
      <c r="B170" s="163">
        <v>905</v>
      </c>
      <c r="C170" s="163" t="s">
        <v>191</v>
      </c>
      <c r="D170" s="161" t="s">
        <v>209</v>
      </c>
      <c r="E170" s="163" t="s">
        <v>56</v>
      </c>
      <c r="F170" s="168">
        <v>10</v>
      </c>
      <c r="G170" s="168">
        <v>10</v>
      </c>
      <c r="H170" s="168">
        <v>10</v>
      </c>
    </row>
    <row r="171" spans="1:8" ht="12.75" customHeight="1">
      <c r="A171" s="151" t="s">
        <v>437</v>
      </c>
      <c r="B171" s="163">
        <v>905</v>
      </c>
      <c r="C171" s="163" t="s">
        <v>191</v>
      </c>
      <c r="D171" s="161" t="s">
        <v>209</v>
      </c>
      <c r="E171" s="163" t="s">
        <v>186</v>
      </c>
      <c r="F171" s="168">
        <v>150</v>
      </c>
      <c r="G171" s="168">
        <v>150</v>
      </c>
      <c r="H171" s="168">
        <v>150</v>
      </c>
    </row>
    <row r="172" spans="1:8">
      <c r="A172" s="151" t="s">
        <v>136</v>
      </c>
      <c r="B172" s="163">
        <v>905</v>
      </c>
      <c r="C172" s="163" t="s">
        <v>191</v>
      </c>
      <c r="D172" s="161" t="s">
        <v>206</v>
      </c>
      <c r="E172" s="165"/>
      <c r="F172" s="162">
        <v>3970</v>
      </c>
      <c r="G172" s="162">
        <v>3670</v>
      </c>
      <c r="H172" s="162">
        <v>3670</v>
      </c>
    </row>
    <row r="173" spans="1:8" ht="26.25">
      <c r="A173" s="151" t="s">
        <v>400</v>
      </c>
      <c r="B173" s="163">
        <v>905</v>
      </c>
      <c r="C173" s="163" t="s">
        <v>191</v>
      </c>
      <c r="D173" s="161" t="s">
        <v>206</v>
      </c>
      <c r="E173" s="163" t="s">
        <v>401</v>
      </c>
      <c r="F173" s="162">
        <v>4840</v>
      </c>
      <c r="G173" s="162">
        <v>4840</v>
      </c>
      <c r="H173" s="162">
        <v>4840</v>
      </c>
    </row>
    <row r="174" spans="1:8" ht="39.4">
      <c r="A174" s="164" t="s">
        <v>523</v>
      </c>
      <c r="B174" s="163">
        <v>905</v>
      </c>
      <c r="C174" s="163" t="s">
        <v>191</v>
      </c>
      <c r="D174" s="161" t="s">
        <v>432</v>
      </c>
      <c r="E174" s="163"/>
      <c r="F174" s="162">
        <f t="shared" ref="F174:H175" si="28">F175</f>
        <v>5800</v>
      </c>
      <c r="G174" s="162">
        <f t="shared" si="28"/>
        <v>6378.2</v>
      </c>
      <c r="H174" s="162">
        <f t="shared" si="28"/>
        <v>6969.6</v>
      </c>
    </row>
    <row r="175" spans="1:8" ht="39.4">
      <c r="A175" s="164" t="s">
        <v>20</v>
      </c>
      <c r="B175" s="163">
        <v>905</v>
      </c>
      <c r="C175" s="163" t="s">
        <v>191</v>
      </c>
      <c r="D175" s="161" t="s">
        <v>21</v>
      </c>
      <c r="E175" s="163"/>
      <c r="F175" s="162">
        <f t="shared" si="28"/>
        <v>5800</v>
      </c>
      <c r="G175" s="162">
        <f t="shared" si="28"/>
        <v>6378.2</v>
      </c>
      <c r="H175" s="162">
        <f t="shared" si="28"/>
        <v>6969.6</v>
      </c>
    </row>
    <row r="176" spans="1:8" ht="26.25">
      <c r="A176" s="151" t="s">
        <v>184</v>
      </c>
      <c r="B176" s="163">
        <v>905</v>
      </c>
      <c r="C176" s="163" t="s">
        <v>191</v>
      </c>
      <c r="D176" s="161" t="s">
        <v>21</v>
      </c>
      <c r="E176" s="163" t="s">
        <v>185</v>
      </c>
      <c r="F176" s="162">
        <v>5800</v>
      </c>
      <c r="G176" s="162">
        <v>6378.2</v>
      </c>
      <c r="H176" s="162">
        <v>6969.6</v>
      </c>
    </row>
    <row r="177" spans="1:8" ht="138.75" customHeight="1">
      <c r="A177" s="158" t="s">
        <v>592</v>
      </c>
      <c r="B177" s="156">
        <v>905</v>
      </c>
      <c r="C177" s="156" t="s">
        <v>191</v>
      </c>
      <c r="D177" s="159" t="s">
        <v>137</v>
      </c>
      <c r="E177" s="156"/>
      <c r="F177" s="157">
        <f>F178</f>
        <v>3418</v>
      </c>
      <c r="G177" s="157">
        <f>G178</f>
        <v>2818</v>
      </c>
      <c r="H177" s="157">
        <f>H178</f>
        <v>2818</v>
      </c>
    </row>
    <row r="178" spans="1:8" ht="26.25">
      <c r="A178" s="151" t="s">
        <v>139</v>
      </c>
      <c r="B178" s="163">
        <v>905</v>
      </c>
      <c r="C178" s="163" t="s">
        <v>191</v>
      </c>
      <c r="D178" s="161" t="s">
        <v>138</v>
      </c>
      <c r="E178" s="156"/>
      <c r="F178" s="157">
        <f>F179+F182+F184</f>
        <v>3418</v>
      </c>
      <c r="G178" s="157">
        <f>G179+G182+G184</f>
        <v>2818</v>
      </c>
      <c r="H178" s="157">
        <f>H179+H182+H184</f>
        <v>2818</v>
      </c>
    </row>
    <row r="179" spans="1:8" ht="25.5" customHeight="1">
      <c r="A179" s="151" t="s">
        <v>135</v>
      </c>
      <c r="B179" s="163">
        <v>905</v>
      </c>
      <c r="C179" s="163" t="s">
        <v>191</v>
      </c>
      <c r="D179" s="161" t="s">
        <v>207</v>
      </c>
      <c r="E179" s="163"/>
      <c r="F179" s="162">
        <f>F180+F181</f>
        <v>2508.8000000000002</v>
      </c>
      <c r="G179" s="162">
        <f>G180+G181</f>
        <v>1908.8</v>
      </c>
      <c r="H179" s="162">
        <f>H180+H181</f>
        <v>1908.8</v>
      </c>
    </row>
    <row r="180" spans="1:8" ht="24.75" customHeight="1">
      <c r="A180" s="151" t="s">
        <v>184</v>
      </c>
      <c r="B180" s="163">
        <v>905</v>
      </c>
      <c r="C180" s="163" t="s">
        <v>191</v>
      </c>
      <c r="D180" s="161" t="s">
        <v>207</v>
      </c>
      <c r="E180" s="163" t="s">
        <v>185</v>
      </c>
      <c r="F180" s="162">
        <v>1053.8</v>
      </c>
      <c r="G180" s="162">
        <v>1053.8</v>
      </c>
      <c r="H180" s="162">
        <v>1053.8</v>
      </c>
    </row>
    <row r="181" spans="1:8" ht="38.25" customHeight="1">
      <c r="A181" s="151" t="s">
        <v>400</v>
      </c>
      <c r="B181" s="163">
        <v>905</v>
      </c>
      <c r="C181" s="163" t="s">
        <v>191</v>
      </c>
      <c r="D181" s="161" t="s">
        <v>207</v>
      </c>
      <c r="E181" s="167" t="s">
        <v>401</v>
      </c>
      <c r="F181" s="162">
        <v>1455</v>
      </c>
      <c r="G181" s="162">
        <v>855</v>
      </c>
      <c r="H181" s="162">
        <v>855</v>
      </c>
    </row>
    <row r="182" spans="1:8" ht="15" customHeight="1">
      <c r="A182" s="151" t="s">
        <v>55</v>
      </c>
      <c r="B182" s="163">
        <v>905</v>
      </c>
      <c r="C182" s="163" t="s">
        <v>191</v>
      </c>
      <c r="D182" s="161" t="s">
        <v>208</v>
      </c>
      <c r="E182" s="156"/>
      <c r="F182" s="162">
        <f>F183</f>
        <v>500</v>
      </c>
      <c r="G182" s="162">
        <f>G183</f>
        <v>500</v>
      </c>
      <c r="H182" s="162">
        <f>H183</f>
        <v>500</v>
      </c>
    </row>
    <row r="183" spans="1:8" ht="38.25" customHeight="1">
      <c r="A183" s="151" t="s">
        <v>400</v>
      </c>
      <c r="B183" s="163">
        <v>905</v>
      </c>
      <c r="C183" s="163" t="s">
        <v>191</v>
      </c>
      <c r="D183" s="161" t="s">
        <v>208</v>
      </c>
      <c r="E183" s="163" t="s">
        <v>401</v>
      </c>
      <c r="F183" s="162">
        <v>500</v>
      </c>
      <c r="G183" s="162">
        <v>500</v>
      </c>
      <c r="H183" s="162">
        <v>500</v>
      </c>
    </row>
    <row r="184" spans="1:8" ht="38.25" customHeight="1">
      <c r="A184" s="164" t="s">
        <v>523</v>
      </c>
      <c r="B184" s="163">
        <v>905</v>
      </c>
      <c r="C184" s="163" t="s">
        <v>191</v>
      </c>
      <c r="D184" s="161" t="s">
        <v>431</v>
      </c>
      <c r="E184" s="163"/>
      <c r="F184" s="162">
        <f t="shared" ref="F184:H185" si="29">F185</f>
        <v>409.2</v>
      </c>
      <c r="G184" s="162">
        <f t="shared" si="29"/>
        <v>409.2</v>
      </c>
      <c r="H184" s="162">
        <f t="shared" si="29"/>
        <v>409.2</v>
      </c>
    </row>
    <row r="185" spans="1:8" ht="24.75" customHeight="1">
      <c r="A185" s="164" t="s">
        <v>18</v>
      </c>
      <c r="B185" s="163">
        <v>905</v>
      </c>
      <c r="C185" s="163" t="s">
        <v>191</v>
      </c>
      <c r="D185" s="161" t="s">
        <v>19</v>
      </c>
      <c r="E185" s="163"/>
      <c r="F185" s="162">
        <f t="shared" si="29"/>
        <v>409.2</v>
      </c>
      <c r="G185" s="162">
        <f t="shared" si="29"/>
        <v>409.2</v>
      </c>
      <c r="H185" s="162">
        <f t="shared" si="29"/>
        <v>409.2</v>
      </c>
    </row>
    <row r="186" spans="1:8" ht="24.75" customHeight="1">
      <c r="A186" s="151" t="s">
        <v>184</v>
      </c>
      <c r="B186" s="163">
        <v>905</v>
      </c>
      <c r="C186" s="163" t="s">
        <v>191</v>
      </c>
      <c r="D186" s="161" t="s">
        <v>19</v>
      </c>
      <c r="E186" s="163" t="s">
        <v>185</v>
      </c>
      <c r="F186" s="162">
        <v>409.2</v>
      </c>
      <c r="G186" s="162">
        <v>409.2</v>
      </c>
      <c r="H186" s="162">
        <v>409.2</v>
      </c>
    </row>
    <row r="187" spans="1:8">
      <c r="A187" s="182" t="s">
        <v>52</v>
      </c>
      <c r="B187" s="173">
        <v>905</v>
      </c>
      <c r="C187" s="173" t="s">
        <v>192</v>
      </c>
      <c r="D187" s="170"/>
      <c r="E187" s="170"/>
      <c r="F187" s="183">
        <f>F188+F192</f>
        <v>8400</v>
      </c>
      <c r="G187" s="183">
        <f>G188+G192</f>
        <v>8450</v>
      </c>
      <c r="H187" s="183">
        <f>H188+H192</f>
        <v>8500</v>
      </c>
    </row>
    <row r="188" spans="1:8">
      <c r="A188" s="169" t="s">
        <v>64</v>
      </c>
      <c r="B188" s="156">
        <v>905</v>
      </c>
      <c r="C188" s="156" t="s">
        <v>193</v>
      </c>
      <c r="D188" s="156"/>
      <c r="E188" s="156"/>
      <c r="F188" s="157">
        <f t="shared" ref="F188:H190" si="30">F189</f>
        <v>1190</v>
      </c>
      <c r="G188" s="157">
        <f t="shared" si="30"/>
        <v>1190</v>
      </c>
      <c r="H188" s="157">
        <f t="shared" si="30"/>
        <v>1190</v>
      </c>
    </row>
    <row r="189" spans="1:8" ht="80.25" customHeight="1">
      <c r="A189" s="155" t="s">
        <v>579</v>
      </c>
      <c r="B189" s="156">
        <v>905</v>
      </c>
      <c r="C189" s="156" t="s">
        <v>193</v>
      </c>
      <c r="D189" s="156" t="s">
        <v>515</v>
      </c>
      <c r="E189" s="174"/>
      <c r="F189" s="162">
        <f t="shared" si="30"/>
        <v>1190</v>
      </c>
      <c r="G189" s="162">
        <f t="shared" si="30"/>
        <v>1190</v>
      </c>
      <c r="H189" s="162">
        <f t="shared" si="30"/>
        <v>1190</v>
      </c>
    </row>
    <row r="190" spans="1:8" ht="26.25">
      <c r="A190" s="164" t="s">
        <v>218</v>
      </c>
      <c r="B190" s="161">
        <v>905</v>
      </c>
      <c r="C190" s="161" t="s">
        <v>193</v>
      </c>
      <c r="D190" s="161" t="s">
        <v>415</v>
      </c>
      <c r="E190" s="161"/>
      <c r="F190" s="162">
        <f t="shared" si="30"/>
        <v>1190</v>
      </c>
      <c r="G190" s="162">
        <f t="shared" si="30"/>
        <v>1190</v>
      </c>
      <c r="H190" s="162">
        <f t="shared" si="30"/>
        <v>1190</v>
      </c>
    </row>
    <row r="191" spans="1:8" ht="26.25">
      <c r="A191" s="164" t="s">
        <v>404</v>
      </c>
      <c r="B191" s="161">
        <v>905</v>
      </c>
      <c r="C191" s="161" t="s">
        <v>193</v>
      </c>
      <c r="D191" s="161" t="s">
        <v>415</v>
      </c>
      <c r="E191" s="163" t="s">
        <v>405</v>
      </c>
      <c r="F191" s="162">
        <v>1190</v>
      </c>
      <c r="G191" s="162">
        <v>1190</v>
      </c>
      <c r="H191" s="162">
        <v>1190</v>
      </c>
    </row>
    <row r="192" spans="1:8">
      <c r="A192" s="169" t="s">
        <v>214</v>
      </c>
      <c r="B192" s="156">
        <v>905</v>
      </c>
      <c r="C192" s="156" t="s">
        <v>213</v>
      </c>
      <c r="D192" s="156"/>
      <c r="E192" s="156"/>
      <c r="F192" s="157">
        <f>F193</f>
        <v>7210</v>
      </c>
      <c r="G192" s="157">
        <f>G193</f>
        <v>7260</v>
      </c>
      <c r="H192" s="157">
        <f>H193</f>
        <v>7310</v>
      </c>
    </row>
    <row r="193" spans="1:8" ht="76.5">
      <c r="A193" s="155" t="s">
        <v>579</v>
      </c>
      <c r="B193" s="156">
        <v>905</v>
      </c>
      <c r="C193" s="156" t="s">
        <v>213</v>
      </c>
      <c r="D193" s="156" t="s">
        <v>515</v>
      </c>
      <c r="E193" s="165"/>
      <c r="F193" s="157">
        <f>F194+F196+F198</f>
        <v>7210</v>
      </c>
      <c r="G193" s="157">
        <f>G194+G196+G198</f>
        <v>7260</v>
      </c>
      <c r="H193" s="157">
        <f>H194+H196+H198</f>
        <v>7310</v>
      </c>
    </row>
    <row r="194" spans="1:8">
      <c r="A194" s="171" t="s">
        <v>215</v>
      </c>
      <c r="B194" s="161">
        <v>905</v>
      </c>
      <c r="C194" s="161" t="s">
        <v>213</v>
      </c>
      <c r="D194" s="161" t="s">
        <v>414</v>
      </c>
      <c r="E194" s="163"/>
      <c r="F194" s="162">
        <f>F195</f>
        <v>4900</v>
      </c>
      <c r="G194" s="162">
        <f>G195</f>
        <v>4950</v>
      </c>
      <c r="H194" s="162">
        <f>H195</f>
        <v>5000</v>
      </c>
    </row>
    <row r="195" spans="1:8" ht="26.25">
      <c r="A195" s="171" t="s">
        <v>402</v>
      </c>
      <c r="B195" s="161">
        <v>905</v>
      </c>
      <c r="C195" s="161" t="s">
        <v>213</v>
      </c>
      <c r="D195" s="161" t="s">
        <v>414</v>
      </c>
      <c r="E195" s="163" t="s">
        <v>403</v>
      </c>
      <c r="F195" s="162">
        <v>4900</v>
      </c>
      <c r="G195" s="162">
        <v>4950</v>
      </c>
      <c r="H195" s="162">
        <v>5000</v>
      </c>
    </row>
    <row r="196" spans="1:8" ht="26.25">
      <c r="A196" s="151" t="s">
        <v>242</v>
      </c>
      <c r="B196" s="161">
        <v>905</v>
      </c>
      <c r="C196" s="161" t="s">
        <v>213</v>
      </c>
      <c r="D196" s="161" t="s">
        <v>416</v>
      </c>
      <c r="E196" s="163"/>
      <c r="F196" s="162">
        <f>F197</f>
        <v>2100</v>
      </c>
      <c r="G196" s="162">
        <f>G197</f>
        <v>2100</v>
      </c>
      <c r="H196" s="162">
        <f>H197</f>
        <v>2100</v>
      </c>
    </row>
    <row r="197" spans="1:8" ht="26.25">
      <c r="A197" s="151" t="s">
        <v>400</v>
      </c>
      <c r="B197" s="161">
        <v>905</v>
      </c>
      <c r="C197" s="161" t="s">
        <v>213</v>
      </c>
      <c r="D197" s="161" t="s">
        <v>416</v>
      </c>
      <c r="E197" s="163" t="s">
        <v>401</v>
      </c>
      <c r="F197" s="162">
        <v>2100</v>
      </c>
      <c r="G197" s="162">
        <v>2100</v>
      </c>
      <c r="H197" s="162">
        <v>2100</v>
      </c>
    </row>
    <row r="198" spans="1:8" ht="26.25">
      <c r="A198" s="171" t="s">
        <v>230</v>
      </c>
      <c r="B198" s="161">
        <v>905</v>
      </c>
      <c r="C198" s="161" t="s">
        <v>213</v>
      </c>
      <c r="D198" s="161" t="s">
        <v>241</v>
      </c>
      <c r="E198" s="163"/>
      <c r="F198" s="162">
        <f>F199</f>
        <v>210</v>
      </c>
      <c r="G198" s="162">
        <f>G199</f>
        <v>210</v>
      </c>
      <c r="H198" s="162">
        <f>H199</f>
        <v>210</v>
      </c>
    </row>
    <row r="199" spans="1:8" ht="26.25">
      <c r="A199" s="151" t="s">
        <v>400</v>
      </c>
      <c r="B199" s="161">
        <v>905</v>
      </c>
      <c r="C199" s="161" t="s">
        <v>213</v>
      </c>
      <c r="D199" s="161" t="s">
        <v>241</v>
      </c>
      <c r="E199" s="163" t="s">
        <v>401</v>
      </c>
      <c r="F199" s="162">
        <v>210</v>
      </c>
      <c r="G199" s="162">
        <v>210</v>
      </c>
      <c r="H199" s="162">
        <v>210</v>
      </c>
    </row>
    <row r="200" spans="1:8">
      <c r="A200" s="169" t="s">
        <v>223</v>
      </c>
      <c r="B200" s="156">
        <v>905</v>
      </c>
      <c r="C200" s="156" t="s">
        <v>225</v>
      </c>
      <c r="D200" s="156"/>
      <c r="E200" s="167"/>
      <c r="F200" s="157">
        <f>F201+F207</f>
        <v>138585</v>
      </c>
      <c r="G200" s="157">
        <f>G201+G207</f>
        <v>73546</v>
      </c>
      <c r="H200" s="157">
        <f>H201+H207</f>
        <v>43458</v>
      </c>
    </row>
    <row r="201" spans="1:8">
      <c r="A201" s="182" t="s">
        <v>224</v>
      </c>
      <c r="B201" s="173">
        <v>905</v>
      </c>
      <c r="C201" s="173" t="s">
        <v>226</v>
      </c>
      <c r="D201" s="170"/>
      <c r="E201" s="167"/>
      <c r="F201" s="157">
        <f>F202</f>
        <v>37585</v>
      </c>
      <c r="G201" s="157">
        <f>G202</f>
        <v>12235</v>
      </c>
      <c r="H201" s="157">
        <f>H202</f>
        <v>42458</v>
      </c>
    </row>
    <row r="202" spans="1:8" ht="78" customHeight="1">
      <c r="A202" s="155" t="s">
        <v>593</v>
      </c>
      <c r="B202" s="156">
        <v>905</v>
      </c>
      <c r="C202" s="156" t="s">
        <v>226</v>
      </c>
      <c r="D202" s="156" t="s">
        <v>141</v>
      </c>
      <c r="E202" s="156"/>
      <c r="F202" s="157">
        <f>F204</f>
        <v>37585</v>
      </c>
      <c r="G202" s="157">
        <f>G204</f>
        <v>12235</v>
      </c>
      <c r="H202" s="157">
        <f>H204</f>
        <v>42458</v>
      </c>
    </row>
    <row r="203" spans="1:8" ht="39.4">
      <c r="A203" s="151" t="s">
        <v>140</v>
      </c>
      <c r="B203" s="161">
        <v>905</v>
      </c>
      <c r="C203" s="161" t="s">
        <v>226</v>
      </c>
      <c r="D203" s="161" t="s">
        <v>144</v>
      </c>
      <c r="E203" s="156"/>
      <c r="F203" s="162">
        <f>F204</f>
        <v>37585</v>
      </c>
      <c r="G203" s="162">
        <f>G204</f>
        <v>12235</v>
      </c>
      <c r="H203" s="162">
        <f>H204</f>
        <v>42458</v>
      </c>
    </row>
    <row r="204" spans="1:8" ht="26.25">
      <c r="A204" s="151" t="s">
        <v>143</v>
      </c>
      <c r="B204" s="161">
        <v>905</v>
      </c>
      <c r="C204" s="161" t="s">
        <v>226</v>
      </c>
      <c r="D204" s="161" t="s">
        <v>88</v>
      </c>
      <c r="E204" s="163"/>
      <c r="F204" s="162">
        <f>F205+F206</f>
        <v>37585</v>
      </c>
      <c r="G204" s="162">
        <f>G205+G206</f>
        <v>12235</v>
      </c>
      <c r="H204" s="162">
        <f>H205+H206</f>
        <v>42458</v>
      </c>
    </row>
    <row r="205" spans="1:8" ht="26.25">
      <c r="A205" s="151" t="s">
        <v>400</v>
      </c>
      <c r="B205" s="161">
        <v>905</v>
      </c>
      <c r="C205" s="161" t="s">
        <v>226</v>
      </c>
      <c r="D205" s="161" t="s">
        <v>88</v>
      </c>
      <c r="E205" s="163" t="s">
        <v>401</v>
      </c>
      <c r="F205" s="162">
        <v>2585</v>
      </c>
      <c r="G205" s="162">
        <v>12235</v>
      </c>
      <c r="H205" s="162">
        <v>42458</v>
      </c>
    </row>
    <row r="206" spans="1:8">
      <c r="A206" s="164" t="s">
        <v>117</v>
      </c>
      <c r="B206" s="161">
        <v>905</v>
      </c>
      <c r="C206" s="161" t="s">
        <v>226</v>
      </c>
      <c r="D206" s="161" t="s">
        <v>88</v>
      </c>
      <c r="E206" s="163" t="s">
        <v>189</v>
      </c>
      <c r="F206" s="162">
        <v>35000</v>
      </c>
      <c r="G206" s="162">
        <v>0</v>
      </c>
      <c r="H206" s="162">
        <v>0</v>
      </c>
    </row>
    <row r="207" spans="1:8" ht="14.25" customHeight="1">
      <c r="A207" s="182" t="s">
        <v>441</v>
      </c>
      <c r="B207" s="173">
        <v>905</v>
      </c>
      <c r="C207" s="173" t="s">
        <v>439</v>
      </c>
      <c r="D207" s="170"/>
      <c r="E207" s="167"/>
      <c r="F207" s="157">
        <f t="shared" ref="F207:H208" si="31">F208</f>
        <v>101000</v>
      </c>
      <c r="G207" s="157">
        <f t="shared" si="31"/>
        <v>61311</v>
      </c>
      <c r="H207" s="157">
        <f t="shared" si="31"/>
        <v>1000</v>
      </c>
    </row>
    <row r="208" spans="1:8" ht="78.75" customHeight="1">
      <c r="A208" s="155" t="s">
        <v>593</v>
      </c>
      <c r="B208" s="156">
        <v>905</v>
      </c>
      <c r="C208" s="156" t="s">
        <v>439</v>
      </c>
      <c r="D208" s="156" t="s">
        <v>141</v>
      </c>
      <c r="E208" s="156"/>
      <c r="F208" s="157">
        <f t="shared" si="31"/>
        <v>101000</v>
      </c>
      <c r="G208" s="157">
        <f t="shared" si="31"/>
        <v>61311</v>
      </c>
      <c r="H208" s="157">
        <f t="shared" si="31"/>
        <v>1000</v>
      </c>
    </row>
    <row r="209" spans="1:8" ht="26.25">
      <c r="A209" s="164" t="s">
        <v>145</v>
      </c>
      <c r="B209" s="163" t="s">
        <v>93</v>
      </c>
      <c r="C209" s="163" t="s">
        <v>439</v>
      </c>
      <c r="D209" s="161" t="s">
        <v>148</v>
      </c>
      <c r="E209" s="156"/>
      <c r="F209" s="162">
        <f>F210+F212</f>
        <v>101000</v>
      </c>
      <c r="G209" s="162">
        <f>G210+G212</f>
        <v>61311</v>
      </c>
      <c r="H209" s="162">
        <f>H210+H212</f>
        <v>1000</v>
      </c>
    </row>
    <row r="210" spans="1:8">
      <c r="A210" s="151" t="s">
        <v>146</v>
      </c>
      <c r="B210" s="163">
        <v>905</v>
      </c>
      <c r="C210" s="163" t="s">
        <v>439</v>
      </c>
      <c r="D210" s="161" t="s">
        <v>87</v>
      </c>
      <c r="E210" s="163"/>
      <c r="F210" s="162">
        <f>F211</f>
        <v>1000</v>
      </c>
      <c r="G210" s="162">
        <f>G211</f>
        <v>1000</v>
      </c>
      <c r="H210" s="162">
        <f>H211</f>
        <v>1000</v>
      </c>
    </row>
    <row r="211" spans="1:8">
      <c r="A211" s="164" t="s">
        <v>117</v>
      </c>
      <c r="B211" s="163">
        <v>905</v>
      </c>
      <c r="C211" s="163" t="s">
        <v>440</v>
      </c>
      <c r="D211" s="161" t="s">
        <v>87</v>
      </c>
      <c r="E211" s="163" t="s">
        <v>189</v>
      </c>
      <c r="F211" s="162">
        <v>1000</v>
      </c>
      <c r="G211" s="162">
        <v>1000</v>
      </c>
      <c r="H211" s="162">
        <v>1000</v>
      </c>
    </row>
    <row r="212" spans="1:8" ht="39.4">
      <c r="A212" s="164" t="s">
        <v>523</v>
      </c>
      <c r="B212" s="163" t="s">
        <v>93</v>
      </c>
      <c r="C212" s="163" t="s">
        <v>439</v>
      </c>
      <c r="D212" s="161" t="s">
        <v>442</v>
      </c>
      <c r="E212" s="163"/>
      <c r="F212" s="162">
        <f t="shared" ref="F212:H213" si="32">F213</f>
        <v>100000</v>
      </c>
      <c r="G212" s="162">
        <f t="shared" si="32"/>
        <v>60311</v>
      </c>
      <c r="H212" s="162">
        <f t="shared" si="32"/>
        <v>0</v>
      </c>
    </row>
    <row r="213" spans="1:8" ht="65.650000000000006">
      <c r="A213" s="164" t="s">
        <v>444</v>
      </c>
      <c r="B213" s="163" t="s">
        <v>93</v>
      </c>
      <c r="C213" s="163" t="s">
        <v>439</v>
      </c>
      <c r="D213" s="161" t="s">
        <v>443</v>
      </c>
      <c r="E213" s="163"/>
      <c r="F213" s="162">
        <f t="shared" si="32"/>
        <v>100000</v>
      </c>
      <c r="G213" s="162">
        <f t="shared" si="32"/>
        <v>60311</v>
      </c>
      <c r="H213" s="162">
        <f t="shared" si="32"/>
        <v>0</v>
      </c>
    </row>
    <row r="214" spans="1:8">
      <c r="A214" s="164" t="s">
        <v>117</v>
      </c>
      <c r="B214" s="163" t="s">
        <v>93</v>
      </c>
      <c r="C214" s="163" t="s">
        <v>439</v>
      </c>
      <c r="D214" s="161" t="s">
        <v>443</v>
      </c>
      <c r="E214" s="163" t="s">
        <v>189</v>
      </c>
      <c r="F214" s="162">
        <v>100000</v>
      </c>
      <c r="G214" s="162">
        <v>60311</v>
      </c>
      <c r="H214" s="162">
        <v>0</v>
      </c>
    </row>
    <row r="215" spans="1:8">
      <c r="A215" s="169" t="s">
        <v>413</v>
      </c>
      <c r="B215" s="173">
        <v>905</v>
      </c>
      <c r="C215" s="156" t="s">
        <v>423</v>
      </c>
      <c r="D215" s="167"/>
      <c r="E215" s="163"/>
      <c r="F215" s="157">
        <f t="shared" ref="F215:H219" si="33">F216</f>
        <v>400</v>
      </c>
      <c r="G215" s="157">
        <f t="shared" si="33"/>
        <v>400</v>
      </c>
      <c r="H215" s="157">
        <f t="shared" si="33"/>
        <v>400</v>
      </c>
    </row>
    <row r="216" spans="1:8">
      <c r="A216" s="182" t="s">
        <v>422</v>
      </c>
      <c r="B216" s="173">
        <v>905</v>
      </c>
      <c r="C216" s="173" t="s">
        <v>424</v>
      </c>
      <c r="D216" s="167"/>
      <c r="E216" s="163"/>
      <c r="F216" s="157">
        <f t="shared" si="33"/>
        <v>400</v>
      </c>
      <c r="G216" s="157">
        <f t="shared" si="33"/>
        <v>400</v>
      </c>
      <c r="H216" s="157">
        <f t="shared" si="33"/>
        <v>400</v>
      </c>
    </row>
    <row r="217" spans="1:8">
      <c r="A217" s="151" t="s">
        <v>425</v>
      </c>
      <c r="B217" s="163">
        <v>905</v>
      </c>
      <c r="C217" s="163" t="s">
        <v>424</v>
      </c>
      <c r="D217" s="163" t="s">
        <v>159</v>
      </c>
      <c r="E217" s="167"/>
      <c r="F217" s="162">
        <f t="shared" si="33"/>
        <v>400</v>
      </c>
      <c r="G217" s="162">
        <f t="shared" si="33"/>
        <v>400</v>
      </c>
      <c r="H217" s="162">
        <f t="shared" si="33"/>
        <v>400</v>
      </c>
    </row>
    <row r="218" spans="1:8" ht="39.4">
      <c r="A218" s="151" t="s">
        <v>383</v>
      </c>
      <c r="B218" s="163">
        <v>905</v>
      </c>
      <c r="C218" s="163" t="s">
        <v>424</v>
      </c>
      <c r="D218" s="163" t="s">
        <v>160</v>
      </c>
      <c r="E218" s="167"/>
      <c r="F218" s="162">
        <f t="shared" si="33"/>
        <v>400</v>
      </c>
      <c r="G218" s="162">
        <f t="shared" si="33"/>
        <v>400</v>
      </c>
      <c r="H218" s="162">
        <f t="shared" si="33"/>
        <v>400</v>
      </c>
    </row>
    <row r="219" spans="1:8" ht="26.25">
      <c r="A219" s="171" t="s">
        <v>380</v>
      </c>
      <c r="B219" s="163">
        <v>905</v>
      </c>
      <c r="C219" s="163" t="s">
        <v>424</v>
      </c>
      <c r="D219" s="163" t="s">
        <v>164</v>
      </c>
      <c r="E219" s="167"/>
      <c r="F219" s="162">
        <f t="shared" si="33"/>
        <v>400</v>
      </c>
      <c r="G219" s="162">
        <f t="shared" si="33"/>
        <v>400</v>
      </c>
      <c r="H219" s="162">
        <f t="shared" si="33"/>
        <v>400</v>
      </c>
    </row>
    <row r="220" spans="1:8" ht="26.25">
      <c r="A220" s="151" t="s">
        <v>400</v>
      </c>
      <c r="B220" s="163">
        <v>905</v>
      </c>
      <c r="C220" s="163" t="s">
        <v>424</v>
      </c>
      <c r="D220" s="163" t="s">
        <v>164</v>
      </c>
      <c r="E220" s="167" t="s">
        <v>401</v>
      </c>
      <c r="F220" s="162">
        <v>400</v>
      </c>
      <c r="G220" s="162">
        <v>400</v>
      </c>
      <c r="H220" s="162">
        <v>400</v>
      </c>
    </row>
    <row r="221" spans="1:8" ht="15" customHeight="1">
      <c r="A221" s="235"/>
      <c r="B221" s="235"/>
      <c r="C221" s="235"/>
      <c r="D221" s="235"/>
      <c r="E221" s="236"/>
      <c r="F221" s="183"/>
      <c r="G221" s="183"/>
      <c r="H221" s="183"/>
    </row>
    <row r="222" spans="1:8" ht="25.5">
      <c r="A222" s="187" t="s">
        <v>13</v>
      </c>
      <c r="B222" s="184">
        <v>944</v>
      </c>
      <c r="C222" s="185"/>
      <c r="D222" s="185"/>
      <c r="E222" s="185"/>
      <c r="F222" s="186">
        <f>F223</f>
        <v>6115</v>
      </c>
      <c r="G222" s="186">
        <f>G223</f>
        <v>6379</v>
      </c>
      <c r="H222" s="186">
        <f>H223</f>
        <v>6549</v>
      </c>
    </row>
    <row r="223" spans="1:8">
      <c r="A223" s="155" t="s">
        <v>66</v>
      </c>
      <c r="B223" s="184">
        <v>944</v>
      </c>
      <c r="C223" s="170" t="s">
        <v>104</v>
      </c>
      <c r="D223" s="170"/>
      <c r="E223" s="170"/>
      <c r="F223" s="180">
        <f>F237+F224+F251+F246+F256</f>
        <v>6115</v>
      </c>
      <c r="G223" s="180">
        <f>G237+G224+G251+G246+G256</f>
        <v>6379</v>
      </c>
      <c r="H223" s="180">
        <f>H237+H224+H251+H246+H256</f>
        <v>6549</v>
      </c>
    </row>
    <row r="224" spans="1:8" ht="53.25" customHeight="1">
      <c r="A224" s="155" t="s">
        <v>330</v>
      </c>
      <c r="B224" s="184">
        <v>944</v>
      </c>
      <c r="C224" s="170" t="s">
        <v>212</v>
      </c>
      <c r="D224" s="170"/>
      <c r="E224" s="170"/>
      <c r="F224" s="180">
        <f t="shared" ref="F224:H225" si="34">F225</f>
        <v>6115</v>
      </c>
      <c r="G224" s="180">
        <f t="shared" si="34"/>
        <v>6379</v>
      </c>
      <c r="H224" s="180">
        <f t="shared" si="34"/>
        <v>6549</v>
      </c>
    </row>
    <row r="225" spans="1:9">
      <c r="A225" s="151" t="s">
        <v>425</v>
      </c>
      <c r="B225" s="163" t="s">
        <v>14</v>
      </c>
      <c r="C225" s="163" t="s">
        <v>212</v>
      </c>
      <c r="D225" s="163" t="s">
        <v>159</v>
      </c>
      <c r="E225" s="163"/>
      <c r="F225" s="152">
        <f t="shared" si="34"/>
        <v>6115</v>
      </c>
      <c r="G225" s="152">
        <f t="shared" si="34"/>
        <v>6379</v>
      </c>
      <c r="H225" s="152">
        <f t="shared" si="34"/>
        <v>6549</v>
      </c>
    </row>
    <row r="226" spans="1:9" ht="39.4">
      <c r="A226" s="151" t="s">
        <v>346</v>
      </c>
      <c r="B226" s="163" t="s">
        <v>14</v>
      </c>
      <c r="C226" s="163" t="s">
        <v>212</v>
      </c>
      <c r="D226" s="163" t="s">
        <v>160</v>
      </c>
      <c r="E226" s="163"/>
      <c r="F226" s="152">
        <f>F227+F231+F234</f>
        <v>6115</v>
      </c>
      <c r="G226" s="152">
        <f>G227+G231+G234</f>
        <v>6379</v>
      </c>
      <c r="H226" s="152">
        <f>H227+H231+H234</f>
        <v>6549</v>
      </c>
    </row>
    <row r="227" spans="1:9" ht="26.25">
      <c r="A227" s="151" t="s">
        <v>347</v>
      </c>
      <c r="B227" s="163" t="s">
        <v>14</v>
      </c>
      <c r="C227" s="163" t="s">
        <v>212</v>
      </c>
      <c r="D227" s="163" t="s">
        <v>162</v>
      </c>
      <c r="E227" s="163"/>
      <c r="F227" s="152">
        <f>F228+F229+F230</f>
        <v>4335</v>
      </c>
      <c r="G227" s="152">
        <f>G228+G229+G230</f>
        <v>4509</v>
      </c>
      <c r="H227" s="152">
        <f>H228+H229+H230</f>
        <v>4589</v>
      </c>
    </row>
    <row r="228" spans="1:9" ht="26.25">
      <c r="A228" s="151" t="s">
        <v>518</v>
      </c>
      <c r="B228" s="163" t="s">
        <v>14</v>
      </c>
      <c r="C228" s="163" t="s">
        <v>212</v>
      </c>
      <c r="D228" s="163" t="s">
        <v>162</v>
      </c>
      <c r="E228" s="163" t="s">
        <v>519</v>
      </c>
      <c r="F228" s="152">
        <v>2870</v>
      </c>
      <c r="G228" s="152">
        <v>2950</v>
      </c>
      <c r="H228" s="152">
        <v>3030</v>
      </c>
      <c r="I228" s="31"/>
    </row>
    <row r="229" spans="1:9" ht="26.25">
      <c r="A229" s="151" t="s">
        <v>400</v>
      </c>
      <c r="B229" s="163" t="s">
        <v>14</v>
      </c>
      <c r="C229" s="163" t="s">
        <v>212</v>
      </c>
      <c r="D229" s="163" t="s">
        <v>162</v>
      </c>
      <c r="E229" s="163" t="s">
        <v>401</v>
      </c>
      <c r="F229" s="152">
        <v>1455</v>
      </c>
      <c r="G229" s="152">
        <v>1549</v>
      </c>
      <c r="H229" s="152">
        <v>1549</v>
      </c>
    </row>
    <row r="230" spans="1:9">
      <c r="A230" s="151" t="s">
        <v>436</v>
      </c>
      <c r="B230" s="163" t="s">
        <v>14</v>
      </c>
      <c r="C230" s="163" t="s">
        <v>212</v>
      </c>
      <c r="D230" s="163" t="s">
        <v>162</v>
      </c>
      <c r="E230" s="163" t="s">
        <v>186</v>
      </c>
      <c r="F230" s="152">
        <v>10</v>
      </c>
      <c r="G230" s="152">
        <v>10</v>
      </c>
      <c r="H230" s="152">
        <v>10</v>
      </c>
    </row>
    <row r="231" spans="1:9" ht="39.4">
      <c r="A231" s="151" t="s">
        <v>237</v>
      </c>
      <c r="B231" s="163" t="s">
        <v>14</v>
      </c>
      <c r="C231" s="163" t="s">
        <v>212</v>
      </c>
      <c r="D231" s="163" t="s">
        <v>238</v>
      </c>
      <c r="E231" s="163"/>
      <c r="F231" s="152">
        <f t="shared" ref="F231:H232" si="35">F232</f>
        <v>60</v>
      </c>
      <c r="G231" s="152">
        <f t="shared" si="35"/>
        <v>60</v>
      </c>
      <c r="H231" s="152">
        <f t="shared" si="35"/>
        <v>60</v>
      </c>
    </row>
    <row r="232" spans="1:9" ht="41.65">
      <c r="A232" s="179" t="s">
        <v>237</v>
      </c>
      <c r="B232" s="163" t="s">
        <v>14</v>
      </c>
      <c r="C232" s="163" t="s">
        <v>212</v>
      </c>
      <c r="D232" s="178" t="s">
        <v>239</v>
      </c>
      <c r="E232" s="163"/>
      <c r="F232" s="152">
        <f t="shared" si="35"/>
        <v>60</v>
      </c>
      <c r="G232" s="152">
        <f t="shared" si="35"/>
        <v>60</v>
      </c>
      <c r="H232" s="152">
        <f t="shared" si="35"/>
        <v>60</v>
      </c>
    </row>
    <row r="233" spans="1:9" ht="13.9">
      <c r="A233" s="179" t="s">
        <v>537</v>
      </c>
      <c r="B233" s="163" t="s">
        <v>14</v>
      </c>
      <c r="C233" s="163" t="s">
        <v>212</v>
      </c>
      <c r="D233" s="178" t="s">
        <v>239</v>
      </c>
      <c r="E233" s="163" t="s">
        <v>240</v>
      </c>
      <c r="F233" s="152">
        <v>60</v>
      </c>
      <c r="G233" s="152">
        <v>60</v>
      </c>
      <c r="H233" s="152">
        <v>60</v>
      </c>
    </row>
    <row r="234" spans="1:9" ht="39.4">
      <c r="A234" s="151" t="s">
        <v>348</v>
      </c>
      <c r="B234" s="163" t="s">
        <v>14</v>
      </c>
      <c r="C234" s="163" t="s">
        <v>212</v>
      </c>
      <c r="D234" s="163" t="s">
        <v>163</v>
      </c>
      <c r="E234" s="163"/>
      <c r="F234" s="152">
        <f>F235</f>
        <v>1720</v>
      </c>
      <c r="G234" s="152">
        <f>G235</f>
        <v>1810</v>
      </c>
      <c r="H234" s="152">
        <f>H235</f>
        <v>1900</v>
      </c>
    </row>
    <row r="235" spans="1:9" ht="26.25">
      <c r="A235" s="151" t="s">
        <v>518</v>
      </c>
      <c r="B235" s="163" t="s">
        <v>14</v>
      </c>
      <c r="C235" s="163" t="s">
        <v>212</v>
      </c>
      <c r="D235" s="163" t="s">
        <v>163</v>
      </c>
      <c r="E235" s="163" t="s">
        <v>519</v>
      </c>
      <c r="F235" s="152">
        <v>1720</v>
      </c>
      <c r="G235" s="152">
        <v>1810</v>
      </c>
      <c r="H235" s="152">
        <v>1900</v>
      </c>
    </row>
    <row r="236" spans="1:9">
      <c r="A236" s="191"/>
      <c r="B236" s="191"/>
      <c r="C236" s="191"/>
      <c r="D236" s="191"/>
      <c r="E236" s="191"/>
      <c r="F236" s="191"/>
      <c r="G236" s="191"/>
      <c r="H236" s="191"/>
    </row>
    <row r="237" spans="1:9">
      <c r="A237" s="191"/>
      <c r="B237" s="191"/>
      <c r="C237" s="191"/>
      <c r="D237" s="191"/>
      <c r="E237" s="191"/>
      <c r="F237" s="191"/>
      <c r="G237" s="191"/>
      <c r="H237" s="191"/>
    </row>
  </sheetData>
  <mergeCells count="6">
    <mergeCell ref="F8:H8"/>
    <mergeCell ref="A6:H6"/>
    <mergeCell ref="A7:H7"/>
    <mergeCell ref="A221:E221"/>
    <mergeCell ref="A8:A9"/>
    <mergeCell ref="B8:E8"/>
  </mergeCells>
  <phoneticPr fontId="0" type="noConversion"/>
  <pageMargins left="0.39370078740157483" right="0" top="0.78740157480314965" bottom="0.39370078740157483" header="0" footer="0"/>
  <pageSetup paperSize="9" scale="88" orientation="portrait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12"/>
  <sheetViews>
    <sheetView zoomScale="120" workbookViewId="0">
      <selection activeCell="E7" sqref="E7:G7"/>
    </sheetView>
  </sheetViews>
  <sheetFormatPr defaultColWidth="9.1328125" defaultRowHeight="13.15"/>
  <cols>
    <col min="1" max="1" width="26" style="9" customWidth="1"/>
    <col min="2" max="2" width="11.3984375" style="4" customWidth="1"/>
    <col min="3" max="3" width="11.59765625" style="4" customWidth="1"/>
    <col min="4" max="4" width="11" style="4" customWidth="1"/>
    <col min="5" max="5" width="10.73046875" style="4" customWidth="1"/>
    <col min="6" max="7" width="11.3984375" style="4" customWidth="1"/>
    <col min="8" max="8" width="12.3984375" style="4" customWidth="1"/>
    <col min="9" max="9" width="11.3984375" style="4" customWidth="1"/>
    <col min="10" max="10" width="11.1328125" style="4" customWidth="1"/>
    <col min="11" max="11" width="11.265625" style="7" customWidth="1"/>
    <col min="12" max="12" width="10.3984375" style="4" customWidth="1"/>
    <col min="13" max="13" width="10.59765625" style="4" customWidth="1"/>
    <col min="14" max="16384" width="9.1328125" style="4"/>
  </cols>
  <sheetData>
    <row r="1" spans="1:13">
      <c r="M1" s="12" t="s">
        <v>326</v>
      </c>
    </row>
    <row r="2" spans="1:13">
      <c r="M2" s="12" t="s">
        <v>599</v>
      </c>
    </row>
    <row r="3" spans="1:13">
      <c r="M3" s="12" t="s">
        <v>600</v>
      </c>
    </row>
    <row r="4" spans="1:13">
      <c r="M4" s="12" t="s">
        <v>478</v>
      </c>
    </row>
    <row r="5" spans="1:13">
      <c r="M5" s="12" t="s">
        <v>602</v>
      </c>
    </row>
    <row r="6" spans="1:13" s="32" customFormat="1" ht="49.5" customHeight="1">
      <c r="A6" s="201" t="s">
        <v>605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</row>
    <row r="7" spans="1:13" s="5" customFormat="1" ht="26.25" customHeight="1">
      <c r="A7" s="2"/>
      <c r="B7" s="205" t="s">
        <v>557</v>
      </c>
      <c r="C7" s="206"/>
      <c r="D7" s="207"/>
      <c r="E7" s="205" t="s">
        <v>563</v>
      </c>
      <c r="F7" s="206"/>
      <c r="G7" s="207"/>
      <c r="H7" s="205" t="s">
        <v>562</v>
      </c>
      <c r="I7" s="206"/>
      <c r="J7" s="207"/>
      <c r="K7" s="205" t="s">
        <v>557</v>
      </c>
      <c r="L7" s="206"/>
      <c r="M7" s="207"/>
    </row>
    <row r="8" spans="1:13" s="5" customFormat="1" ht="26.25" customHeight="1">
      <c r="A8" s="2"/>
      <c r="B8" s="1" t="s">
        <v>558</v>
      </c>
      <c r="C8" s="1" t="s">
        <v>559</v>
      </c>
      <c r="D8" s="1" t="s">
        <v>560</v>
      </c>
      <c r="E8" s="1" t="s">
        <v>558</v>
      </c>
      <c r="F8" s="1" t="s">
        <v>559</v>
      </c>
      <c r="G8" s="1" t="s">
        <v>560</v>
      </c>
      <c r="H8" s="1" t="s">
        <v>558</v>
      </c>
      <c r="I8" s="1" t="s">
        <v>559</v>
      </c>
      <c r="J8" s="1" t="s">
        <v>560</v>
      </c>
      <c r="K8" s="1" t="s">
        <v>558</v>
      </c>
      <c r="L8" s="1" t="s">
        <v>559</v>
      </c>
      <c r="M8" s="1" t="s">
        <v>560</v>
      </c>
    </row>
    <row r="9" spans="1:13" s="5" customFormat="1" ht="25.5">
      <c r="A9" s="88" t="s">
        <v>561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</row>
    <row r="10" spans="1:13" s="7" customFormat="1" ht="33.75" customHeight="1">
      <c r="A10" s="89" t="s">
        <v>511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</row>
    <row r="11" spans="1:13" ht="77.25" customHeight="1">
      <c r="A11" s="90" t="s">
        <v>324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</row>
    <row r="12" spans="1:13">
      <c r="A12" s="91" t="s">
        <v>325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</row>
  </sheetData>
  <mergeCells count="5">
    <mergeCell ref="B7:D7"/>
    <mergeCell ref="E7:G7"/>
    <mergeCell ref="H7:J7"/>
    <mergeCell ref="K7:M7"/>
    <mergeCell ref="A6:M6"/>
  </mergeCells>
  <phoneticPr fontId="0" type="noConversion"/>
  <pageMargins left="0.51181102362204722" right="0.27559055118110237" top="0.94488188976377963" bottom="0.23622047244094491" header="0" footer="0"/>
  <pageSetup paperSize="9" scale="85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5"/>
  <sheetViews>
    <sheetView zoomScaleNormal="100" workbookViewId="0">
      <selection activeCell="C3" sqref="C3"/>
    </sheetView>
  </sheetViews>
  <sheetFormatPr defaultColWidth="9.1328125" defaultRowHeight="13.15"/>
  <cols>
    <col min="1" max="1" width="17.265625" style="4" customWidth="1"/>
    <col min="2" max="2" width="26.3984375" style="9" customWidth="1"/>
    <col min="3" max="3" width="25" style="9" customWidth="1"/>
    <col min="4" max="4" width="12.59765625" style="4" customWidth="1"/>
    <col min="5" max="5" width="12.73046875" style="4" customWidth="1"/>
    <col min="6" max="6" width="11" style="4" customWidth="1"/>
    <col min="7" max="16384" width="9.1328125" style="4"/>
  </cols>
  <sheetData>
    <row r="1" spans="1:6">
      <c r="D1" s="12"/>
      <c r="F1" s="12" t="s">
        <v>307</v>
      </c>
    </row>
    <row r="2" spans="1:6">
      <c r="D2" s="12"/>
      <c r="F2" s="12" t="s">
        <v>599</v>
      </c>
    </row>
    <row r="3" spans="1:6">
      <c r="D3" s="12"/>
      <c r="F3" s="12" t="s">
        <v>600</v>
      </c>
    </row>
    <row r="4" spans="1:6">
      <c r="D4" s="12"/>
      <c r="F4" s="12" t="s">
        <v>478</v>
      </c>
    </row>
    <row r="5" spans="1:6">
      <c r="F5" s="12" t="s">
        <v>602</v>
      </c>
    </row>
    <row r="6" spans="1:6">
      <c r="E6" s="35"/>
    </row>
    <row r="7" spans="1:6" ht="14.25" customHeight="1">
      <c r="A7" s="249" t="s">
        <v>364</v>
      </c>
      <c r="B7" s="249"/>
      <c r="C7" s="249"/>
      <c r="D7" s="249"/>
      <c r="E7" s="249"/>
      <c r="F7" s="249"/>
    </row>
    <row r="8" spans="1:6" ht="15.75" customHeight="1">
      <c r="A8" s="209" t="s">
        <v>565</v>
      </c>
      <c r="B8" s="209"/>
      <c r="C8" s="209"/>
      <c r="D8" s="209"/>
      <c r="E8" s="209"/>
      <c r="F8" s="209"/>
    </row>
    <row r="9" spans="1:6" ht="63" customHeight="1">
      <c r="A9" s="209"/>
      <c r="B9" s="209"/>
      <c r="C9" s="209"/>
      <c r="D9" s="209"/>
      <c r="E9" s="209"/>
      <c r="F9" s="209"/>
    </row>
    <row r="10" spans="1:6" ht="13.9">
      <c r="B10"/>
      <c r="C10" s="54"/>
      <c r="D10"/>
    </row>
    <row r="11" spans="1:6" ht="15" customHeight="1">
      <c r="A11" s="198" t="s">
        <v>365</v>
      </c>
      <c r="B11" s="198" t="s">
        <v>352</v>
      </c>
      <c r="C11" s="198" t="s">
        <v>353</v>
      </c>
      <c r="D11" s="243" t="s">
        <v>564</v>
      </c>
      <c r="E11" s="244"/>
      <c r="F11" s="245"/>
    </row>
    <row r="12" spans="1:6" ht="26.25" customHeight="1">
      <c r="A12" s="242"/>
      <c r="B12" s="242"/>
      <c r="C12" s="242"/>
      <c r="D12" s="246"/>
      <c r="E12" s="247"/>
      <c r="F12" s="248"/>
    </row>
    <row r="13" spans="1:6" ht="26.25" customHeight="1">
      <c r="A13" s="199"/>
      <c r="B13" s="199"/>
      <c r="C13" s="199"/>
      <c r="D13" s="146" t="s">
        <v>309</v>
      </c>
      <c r="E13" s="146" t="s">
        <v>310</v>
      </c>
      <c r="F13" s="146" t="s">
        <v>311</v>
      </c>
    </row>
    <row r="14" spans="1:6">
      <c r="A14" s="119" t="s">
        <v>354</v>
      </c>
      <c r="B14" s="50">
        <v>2</v>
      </c>
      <c r="C14" s="81">
        <v>3</v>
      </c>
      <c r="D14" s="120">
        <v>4</v>
      </c>
      <c r="E14" s="120">
        <v>4</v>
      </c>
      <c r="F14" s="120">
        <v>4</v>
      </c>
    </row>
    <row r="15" spans="1:6" ht="39.4">
      <c r="A15" s="81" t="s">
        <v>355</v>
      </c>
      <c r="B15" s="81" t="s">
        <v>356</v>
      </c>
      <c r="C15" s="77" t="s">
        <v>357</v>
      </c>
      <c r="D15" s="121">
        <v>60</v>
      </c>
      <c r="E15" s="121">
        <v>60</v>
      </c>
      <c r="F15" s="121">
        <v>60</v>
      </c>
    </row>
  </sheetData>
  <mergeCells count="6">
    <mergeCell ref="A11:A13"/>
    <mergeCell ref="B11:B13"/>
    <mergeCell ref="C11:C13"/>
    <mergeCell ref="D11:F12"/>
    <mergeCell ref="A7:F7"/>
    <mergeCell ref="A8:F9"/>
  </mergeCells>
  <phoneticPr fontId="0" type="noConversion"/>
  <pageMargins left="0.78740157480314965" right="0.43" top="0.91" bottom="0.78740157480314965" header="0" footer="0"/>
  <pageSetup paperSize="9" scale="8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69"/>
  <sheetViews>
    <sheetView topLeftCell="A19" zoomScale="120" zoomScaleNormal="120" workbookViewId="0">
      <pane xSplit="20190" topLeftCell="I1"/>
      <selection activeCell="F3" sqref="F3"/>
      <selection pane="topRight" activeCell="J10" sqref="J9:J10"/>
    </sheetView>
  </sheetViews>
  <sheetFormatPr defaultColWidth="9.1328125" defaultRowHeight="15.4"/>
  <cols>
    <col min="1" max="1" width="48.1328125" style="40" customWidth="1"/>
    <col min="2" max="2" width="11.59765625" style="40" customWidth="1"/>
    <col min="3" max="3" width="17.1328125" style="40" customWidth="1"/>
    <col min="4" max="4" width="12.3984375" style="40" customWidth="1"/>
    <col min="5" max="5" width="10.73046875" style="40" customWidth="1"/>
    <col min="6" max="6" width="15.86328125" style="40" customWidth="1"/>
    <col min="7" max="7" width="11.265625" style="40" customWidth="1"/>
    <col min="8" max="8" width="28.265625" style="40" customWidth="1"/>
    <col min="9" max="16384" width="9.1328125" style="40"/>
  </cols>
  <sheetData>
    <row r="1" spans="1:11" ht="17.25">
      <c r="A1" s="46"/>
      <c r="B1" s="47"/>
      <c r="C1" s="47"/>
      <c r="D1" s="47"/>
      <c r="E1" s="47"/>
      <c r="F1" s="49"/>
      <c r="G1" s="4"/>
      <c r="H1" s="12" t="s">
        <v>351</v>
      </c>
    </row>
    <row r="2" spans="1:11" ht="17.25">
      <c r="A2" s="46"/>
      <c r="B2" s="47"/>
      <c r="C2" s="47"/>
      <c r="D2" s="47"/>
      <c r="E2" s="47"/>
      <c r="F2" s="49"/>
      <c r="G2" s="4"/>
      <c r="H2" s="12" t="s">
        <v>599</v>
      </c>
    </row>
    <row r="3" spans="1:11" ht="17.25">
      <c r="A3" s="46"/>
      <c r="B3" s="47"/>
      <c r="C3" s="47"/>
      <c r="D3" s="47"/>
      <c r="E3" s="47"/>
      <c r="F3" s="49"/>
      <c r="G3" s="4"/>
      <c r="H3" s="12" t="s">
        <v>600</v>
      </c>
    </row>
    <row r="4" spans="1:11" ht="17.25">
      <c r="A4" s="46"/>
      <c r="B4" s="47"/>
      <c r="C4" s="47"/>
      <c r="D4" s="47"/>
      <c r="E4" s="47"/>
      <c r="F4" s="49"/>
      <c r="G4" s="4"/>
      <c r="H4" s="12" t="s">
        <v>478</v>
      </c>
    </row>
    <row r="5" spans="1:11" s="42" customFormat="1" ht="12.75" customHeight="1">
      <c r="A5" s="46"/>
      <c r="B5" s="47"/>
      <c r="C5" s="47"/>
      <c r="D5" s="47"/>
      <c r="E5" s="47"/>
      <c r="F5" s="47"/>
      <c r="G5" s="4"/>
      <c r="H5" s="12" t="s">
        <v>602</v>
      </c>
    </row>
    <row r="6" spans="1:11" s="42" customFormat="1" ht="26.25" customHeight="1">
      <c r="A6" s="254" t="s">
        <v>573</v>
      </c>
      <c r="B6" s="254"/>
      <c r="C6" s="254"/>
      <c r="D6" s="254"/>
      <c r="E6" s="254"/>
      <c r="F6" s="254"/>
      <c r="G6" s="254"/>
      <c r="H6" s="254"/>
    </row>
    <row r="7" spans="1:11" s="42" customFormat="1" ht="13.15">
      <c r="A7" s="48"/>
      <c r="B7" s="49"/>
      <c r="C7" s="49"/>
      <c r="D7" s="49"/>
      <c r="E7" s="49"/>
      <c r="F7" s="49"/>
      <c r="G7" s="49"/>
      <c r="H7" s="49"/>
    </row>
    <row r="8" spans="1:11" s="42" customFormat="1" ht="37.5" customHeight="1">
      <c r="A8" s="255" t="s">
        <v>116</v>
      </c>
      <c r="B8" s="255" t="s">
        <v>385</v>
      </c>
      <c r="C8" s="257" t="s">
        <v>386</v>
      </c>
      <c r="D8" s="258"/>
      <c r="E8" s="258"/>
      <c r="F8" s="258"/>
      <c r="G8" s="259"/>
      <c r="H8" s="255" t="s">
        <v>387</v>
      </c>
    </row>
    <row r="9" spans="1:11" s="42" customFormat="1" ht="26.25">
      <c r="A9" s="256"/>
      <c r="B9" s="256"/>
      <c r="C9" s="50" t="s">
        <v>388</v>
      </c>
      <c r="D9" s="50" t="s">
        <v>389</v>
      </c>
      <c r="E9" s="50" t="s">
        <v>390</v>
      </c>
      <c r="F9" s="50" t="s">
        <v>391</v>
      </c>
      <c r="G9" s="50" t="s">
        <v>392</v>
      </c>
      <c r="H9" s="256"/>
    </row>
    <row r="10" spans="1:11" s="42" customFormat="1" ht="13.15">
      <c r="A10" s="50">
        <v>1</v>
      </c>
      <c r="B10" s="51">
        <v>2</v>
      </c>
      <c r="C10" s="51">
        <v>3</v>
      </c>
      <c r="D10" s="51">
        <v>4</v>
      </c>
      <c r="E10" s="51">
        <v>5</v>
      </c>
      <c r="F10" s="51">
        <v>6</v>
      </c>
      <c r="G10" s="51">
        <v>7</v>
      </c>
      <c r="H10" s="51">
        <v>8</v>
      </c>
    </row>
    <row r="11" spans="1:11" s="42" customFormat="1" ht="23.25" customHeight="1">
      <c r="A11" s="263" t="s">
        <v>58</v>
      </c>
      <c r="B11" s="264"/>
      <c r="C11" s="264"/>
      <c r="D11" s="264"/>
      <c r="E11" s="264"/>
      <c r="F11" s="264"/>
      <c r="G11" s="264"/>
      <c r="H11" s="265"/>
    </row>
    <row r="12" spans="1:11" s="42" customFormat="1" ht="77.25" customHeight="1">
      <c r="A12" s="139" t="s">
        <v>545</v>
      </c>
      <c r="B12" s="114"/>
      <c r="C12" s="115">
        <f>SUM(D12:F12)</f>
        <v>81800</v>
      </c>
      <c r="D12" s="116" t="s">
        <v>399</v>
      </c>
      <c r="E12" s="115" t="s">
        <v>399</v>
      </c>
      <c r="F12" s="115">
        <f>F13</f>
        <v>81800</v>
      </c>
      <c r="G12" s="28" t="s">
        <v>393</v>
      </c>
      <c r="H12" s="137"/>
      <c r="K12" s="128"/>
    </row>
    <row r="13" spans="1:11" s="42" customFormat="1" ht="27" customHeight="1">
      <c r="A13" s="141" t="s">
        <v>572</v>
      </c>
      <c r="B13" s="138" t="s">
        <v>305</v>
      </c>
      <c r="C13" s="58">
        <f>F13</f>
        <v>81800</v>
      </c>
      <c r="D13" s="86" t="s">
        <v>393</v>
      </c>
      <c r="E13" s="58" t="s">
        <v>393</v>
      </c>
      <c r="F13" s="58">
        <f>F14+F15+F16+F17</f>
        <v>81800</v>
      </c>
      <c r="G13" s="23" t="s">
        <v>393</v>
      </c>
      <c r="H13" s="129"/>
    </row>
    <row r="14" spans="1:11" s="42" customFormat="1" ht="103.9" customHeight="1">
      <c r="A14" s="154"/>
      <c r="B14" s="138" t="s">
        <v>305</v>
      </c>
      <c r="C14" s="59">
        <f>F14</f>
        <v>3300</v>
      </c>
      <c r="D14" s="117" t="s">
        <v>399</v>
      </c>
      <c r="E14" s="117" t="s">
        <v>399</v>
      </c>
      <c r="F14" s="59">
        <v>3300</v>
      </c>
      <c r="G14" s="23" t="s">
        <v>393</v>
      </c>
      <c r="H14" s="137" t="s">
        <v>345</v>
      </c>
    </row>
    <row r="15" spans="1:11" s="42" customFormat="1" ht="26.25" customHeight="1">
      <c r="A15" s="154"/>
      <c r="B15" s="138" t="s">
        <v>309</v>
      </c>
      <c r="C15" s="59">
        <f>F15</f>
        <v>3500</v>
      </c>
      <c r="D15" s="117" t="s">
        <v>399</v>
      </c>
      <c r="E15" s="117" t="s">
        <v>399</v>
      </c>
      <c r="F15" s="59">
        <v>3500</v>
      </c>
      <c r="G15" s="23" t="s">
        <v>393</v>
      </c>
      <c r="H15" s="137" t="s">
        <v>570</v>
      </c>
    </row>
    <row r="16" spans="1:11" s="42" customFormat="1" ht="36.75" customHeight="1">
      <c r="A16" s="154"/>
      <c r="B16" s="138" t="s">
        <v>309</v>
      </c>
      <c r="C16" s="59">
        <f>F16</f>
        <v>55000</v>
      </c>
      <c r="D16" s="117" t="s">
        <v>399</v>
      </c>
      <c r="E16" s="117" t="s">
        <v>399</v>
      </c>
      <c r="F16" s="59">
        <v>55000</v>
      </c>
      <c r="G16" s="23" t="s">
        <v>393</v>
      </c>
      <c r="H16" s="137" t="s">
        <v>571</v>
      </c>
    </row>
    <row r="17" spans="1:8" s="42" customFormat="1" ht="52.5" customHeight="1">
      <c r="A17" s="154"/>
      <c r="B17" s="138" t="s">
        <v>310</v>
      </c>
      <c r="C17" s="59">
        <f>F17</f>
        <v>20000</v>
      </c>
      <c r="D17" s="117" t="s">
        <v>399</v>
      </c>
      <c r="E17" s="117" t="s">
        <v>399</v>
      </c>
      <c r="F17" s="59">
        <v>20000</v>
      </c>
      <c r="G17" s="23" t="s">
        <v>393</v>
      </c>
      <c r="H17" s="137" t="s">
        <v>569</v>
      </c>
    </row>
    <row r="18" spans="1:8" s="42" customFormat="1" ht="65.25" customHeight="1">
      <c r="A18" s="19" t="s">
        <v>314</v>
      </c>
      <c r="B18" s="114" t="s">
        <v>305</v>
      </c>
      <c r="C18" s="117">
        <f>C19+C20</f>
        <v>12000</v>
      </c>
      <c r="D18" s="117" t="s">
        <v>399</v>
      </c>
      <c r="E18" s="117" t="s">
        <v>399</v>
      </c>
      <c r="F18" s="117">
        <f>F19+F20</f>
        <v>12000</v>
      </c>
      <c r="G18" s="23" t="s">
        <v>393</v>
      </c>
      <c r="H18" s="260" t="s">
        <v>568</v>
      </c>
    </row>
    <row r="19" spans="1:8" s="42" customFormat="1" ht="30.75" customHeight="1">
      <c r="A19" s="252" t="s">
        <v>304</v>
      </c>
      <c r="B19" s="85" t="s">
        <v>309</v>
      </c>
      <c r="C19" s="59">
        <f>F19</f>
        <v>2000</v>
      </c>
      <c r="D19" s="59"/>
      <c r="E19" s="59"/>
      <c r="F19" s="59">
        <v>2000</v>
      </c>
      <c r="G19" s="23"/>
      <c r="H19" s="261"/>
    </row>
    <row r="20" spans="1:8" s="42" customFormat="1" ht="30.75" customHeight="1">
      <c r="A20" s="253"/>
      <c r="B20" s="85" t="s">
        <v>310</v>
      </c>
      <c r="C20" s="59">
        <f>F20</f>
        <v>10000</v>
      </c>
      <c r="D20" s="117" t="s">
        <v>399</v>
      </c>
      <c r="E20" s="117" t="s">
        <v>399</v>
      </c>
      <c r="F20" s="59">
        <v>10000</v>
      </c>
      <c r="G20" s="23" t="s">
        <v>393</v>
      </c>
      <c r="H20" s="262"/>
    </row>
    <row r="21" spans="1:8" s="42" customFormat="1" ht="79.5" customHeight="1">
      <c r="A21" s="19" t="s">
        <v>287</v>
      </c>
      <c r="B21" s="114"/>
      <c r="C21" s="115">
        <f>SUM(D21:F21)</f>
        <v>8000</v>
      </c>
      <c r="D21" s="116" t="s">
        <v>399</v>
      </c>
      <c r="E21" s="115" t="s">
        <v>399</v>
      </c>
      <c r="F21" s="115">
        <f>F22+F23+F24</f>
        <v>8000</v>
      </c>
      <c r="G21" s="28" t="s">
        <v>393</v>
      </c>
      <c r="H21" s="260" t="s">
        <v>288</v>
      </c>
    </row>
    <row r="22" spans="1:8" s="42" customFormat="1" ht="29.25" customHeight="1">
      <c r="A22" s="92" t="s">
        <v>566</v>
      </c>
      <c r="B22" s="85" t="s">
        <v>309</v>
      </c>
      <c r="C22" s="58">
        <f>F22</f>
        <v>5000</v>
      </c>
      <c r="D22" s="116"/>
      <c r="E22" s="115"/>
      <c r="F22" s="58">
        <v>5000</v>
      </c>
      <c r="G22" s="28"/>
      <c r="H22" s="261"/>
    </row>
    <row r="23" spans="1:8" s="42" customFormat="1" ht="27.75" customHeight="1">
      <c r="A23" s="92" t="s">
        <v>566</v>
      </c>
      <c r="B23" s="85" t="s">
        <v>310</v>
      </c>
      <c r="C23" s="58">
        <f>F23</f>
        <v>1500</v>
      </c>
      <c r="D23" s="116"/>
      <c r="E23" s="115"/>
      <c r="F23" s="58">
        <v>1500</v>
      </c>
      <c r="G23" s="28"/>
      <c r="H23" s="261"/>
    </row>
    <row r="24" spans="1:8" s="42" customFormat="1" ht="33" customHeight="1">
      <c r="A24" s="92" t="s">
        <v>566</v>
      </c>
      <c r="B24" s="85" t="s">
        <v>311</v>
      </c>
      <c r="C24" s="58">
        <f>F24</f>
        <v>1500</v>
      </c>
      <c r="D24" s="86" t="s">
        <v>393</v>
      </c>
      <c r="E24" s="58" t="s">
        <v>393</v>
      </c>
      <c r="F24" s="58">
        <v>1500</v>
      </c>
      <c r="G24" s="23" t="s">
        <v>393</v>
      </c>
      <c r="H24" s="262"/>
    </row>
    <row r="25" spans="1:8" s="42" customFormat="1" ht="63" customHeight="1">
      <c r="A25" s="140" t="s">
        <v>546</v>
      </c>
      <c r="B25" s="114" t="s">
        <v>567</v>
      </c>
      <c r="C25" s="117">
        <f>E25+F25</f>
        <v>215311</v>
      </c>
      <c r="D25" s="117" t="s">
        <v>399</v>
      </c>
      <c r="E25" s="115">
        <f>E27+E28</f>
        <v>150311</v>
      </c>
      <c r="F25" s="117">
        <f>F26+F27+F28</f>
        <v>65000</v>
      </c>
      <c r="G25" s="118" t="s">
        <v>399</v>
      </c>
      <c r="H25" s="129"/>
    </row>
    <row r="26" spans="1:8" s="42" customFormat="1" ht="30" customHeight="1">
      <c r="A26" s="127" t="s">
        <v>289</v>
      </c>
      <c r="B26" s="85" t="s">
        <v>310</v>
      </c>
      <c r="C26" s="59">
        <f>F26</f>
        <v>53000</v>
      </c>
      <c r="D26" s="59"/>
      <c r="E26" s="58"/>
      <c r="F26" s="59">
        <v>53000</v>
      </c>
      <c r="G26" s="60" t="s">
        <v>399</v>
      </c>
      <c r="H26" s="129" t="s">
        <v>290</v>
      </c>
    </row>
    <row r="27" spans="1:8" s="42" customFormat="1" ht="67.5" customHeight="1">
      <c r="A27" s="252" t="s">
        <v>146</v>
      </c>
      <c r="B27" s="85" t="s">
        <v>309</v>
      </c>
      <c r="C27" s="59">
        <f>E27+F27</f>
        <v>101000</v>
      </c>
      <c r="D27" s="59" t="s">
        <v>399</v>
      </c>
      <c r="E27" s="58">
        <v>90000</v>
      </c>
      <c r="F27" s="59">
        <v>11000</v>
      </c>
      <c r="G27" s="60" t="s">
        <v>399</v>
      </c>
      <c r="H27" s="250" t="s">
        <v>303</v>
      </c>
    </row>
    <row r="28" spans="1:8" s="42" customFormat="1" ht="45.75" customHeight="1">
      <c r="A28" s="253"/>
      <c r="B28" s="85" t="s">
        <v>309</v>
      </c>
      <c r="C28" s="59">
        <f>E28+F28</f>
        <v>61311</v>
      </c>
      <c r="D28" s="59"/>
      <c r="E28" s="58">
        <v>60311</v>
      </c>
      <c r="F28" s="59">
        <v>1000</v>
      </c>
      <c r="G28" s="60"/>
      <c r="H28" s="251"/>
    </row>
    <row r="29" spans="1:8" s="42" customFormat="1" ht="12" customHeight="1">
      <c r="A29" s="52" t="s">
        <v>397</v>
      </c>
      <c r="B29" s="50"/>
      <c r="C29" s="53">
        <f>E29+F29</f>
        <v>317111</v>
      </c>
      <c r="D29" s="53" t="s">
        <v>399</v>
      </c>
      <c r="E29" s="53">
        <f>E25</f>
        <v>150311</v>
      </c>
      <c r="F29" s="53">
        <f>F12+F18+F21+F25</f>
        <v>166800</v>
      </c>
      <c r="G29" s="50" t="s">
        <v>393</v>
      </c>
      <c r="H29" s="50"/>
    </row>
    <row r="30" spans="1:8" s="42" customFormat="1" ht="25.5" customHeight="1">
      <c r="A30" s="40"/>
      <c r="B30" s="40"/>
      <c r="C30" s="40"/>
      <c r="D30" s="40"/>
      <c r="E30" s="40"/>
      <c r="F30" s="40"/>
      <c r="G30" s="40"/>
      <c r="H30" s="40"/>
    </row>
    <row r="31" spans="1:8" s="42" customFormat="1" ht="12" customHeight="1">
      <c r="A31" s="40"/>
      <c r="B31" s="40"/>
      <c r="C31" s="40"/>
      <c r="D31" s="40"/>
      <c r="E31" s="40"/>
      <c r="F31" s="40"/>
      <c r="G31" s="40"/>
      <c r="H31" s="40"/>
    </row>
    <row r="32" spans="1:8" s="42" customFormat="1" ht="12" customHeight="1">
      <c r="A32" s="40"/>
      <c r="B32" s="40"/>
      <c r="C32" s="40"/>
      <c r="D32" s="40"/>
      <c r="E32" s="40"/>
      <c r="F32" s="40"/>
      <c r="G32" s="40"/>
      <c r="H32" s="40"/>
    </row>
    <row r="33" spans="1:8" s="42" customFormat="1">
      <c r="A33" s="40"/>
      <c r="B33" s="40"/>
      <c r="C33" s="40"/>
      <c r="D33" s="40"/>
      <c r="E33" s="40"/>
      <c r="F33" s="40"/>
      <c r="G33" s="40"/>
      <c r="H33" s="40"/>
    </row>
    <row r="34" spans="1:8" s="42" customFormat="1">
      <c r="A34" s="40"/>
      <c r="B34" s="40"/>
      <c r="C34" s="40"/>
      <c r="D34" s="40"/>
      <c r="E34" s="40"/>
      <c r="F34" s="40"/>
      <c r="G34" s="40"/>
      <c r="H34" s="40"/>
    </row>
    <row r="35" spans="1:8" s="42" customFormat="1" ht="27.75" customHeight="1">
      <c r="A35" s="40"/>
      <c r="B35" s="40"/>
      <c r="C35" s="40"/>
      <c r="D35" s="40"/>
      <c r="E35" s="40"/>
      <c r="F35" s="40"/>
      <c r="G35" s="40"/>
      <c r="H35" s="40"/>
    </row>
    <row r="36" spans="1:8" s="42" customFormat="1">
      <c r="A36" s="40"/>
      <c r="B36" s="40"/>
      <c r="C36" s="40"/>
      <c r="D36" s="40"/>
      <c r="E36" s="40"/>
      <c r="F36" s="40"/>
      <c r="G36" s="40"/>
      <c r="H36" s="40"/>
    </row>
    <row r="37" spans="1:8" s="42" customFormat="1">
      <c r="A37" s="40"/>
      <c r="B37" s="40"/>
      <c r="C37" s="40"/>
      <c r="D37" s="40"/>
      <c r="E37" s="40"/>
      <c r="F37" s="40"/>
      <c r="G37" s="40"/>
      <c r="H37" s="40"/>
    </row>
    <row r="38" spans="1:8" s="42" customFormat="1" ht="37.5" customHeight="1">
      <c r="A38" s="40"/>
      <c r="B38" s="40"/>
      <c r="C38" s="40"/>
      <c r="D38" s="40"/>
      <c r="E38" s="40"/>
      <c r="F38" s="40"/>
      <c r="G38" s="40"/>
      <c r="H38" s="40"/>
    </row>
    <row r="39" spans="1:8" s="42" customFormat="1" ht="27" customHeight="1">
      <c r="A39" s="40"/>
      <c r="B39" s="40"/>
      <c r="C39" s="40"/>
      <c r="D39" s="40"/>
      <c r="E39" s="40"/>
      <c r="F39" s="40"/>
      <c r="G39" s="40"/>
      <c r="H39" s="40"/>
    </row>
    <row r="40" spans="1:8" s="42" customFormat="1" ht="27" customHeight="1">
      <c r="A40" s="40"/>
      <c r="B40" s="40"/>
      <c r="C40" s="40"/>
      <c r="D40" s="40"/>
      <c r="E40" s="40"/>
      <c r="F40" s="40"/>
      <c r="G40" s="40"/>
      <c r="H40" s="40"/>
    </row>
    <row r="41" spans="1:8" s="42" customFormat="1">
      <c r="A41" s="40"/>
      <c r="B41" s="40"/>
      <c r="C41" s="40"/>
      <c r="D41" s="40"/>
      <c r="E41" s="40"/>
      <c r="F41" s="40"/>
      <c r="G41" s="40"/>
      <c r="H41" s="40"/>
    </row>
    <row r="42" spans="1:8" s="41" customFormat="1">
      <c r="A42" s="40"/>
      <c r="B42" s="40"/>
      <c r="C42" s="40"/>
      <c r="D42" s="40"/>
      <c r="E42" s="40"/>
      <c r="F42" s="40"/>
      <c r="G42" s="40"/>
      <c r="H42" s="40"/>
    </row>
    <row r="43" spans="1:8" s="41" customFormat="1">
      <c r="A43" s="40"/>
      <c r="B43" s="40"/>
      <c r="C43" s="40"/>
      <c r="D43" s="40"/>
      <c r="E43" s="40"/>
      <c r="F43" s="40"/>
      <c r="G43" s="40"/>
      <c r="H43" s="40"/>
    </row>
    <row r="44" spans="1:8" s="41" customFormat="1">
      <c r="A44" s="40"/>
      <c r="B44" s="40"/>
      <c r="C44" s="40"/>
      <c r="D44" s="40"/>
      <c r="E44" s="40"/>
      <c r="F44" s="40"/>
      <c r="G44" s="40"/>
      <c r="H44" s="40"/>
    </row>
    <row r="45" spans="1:8" s="41" customFormat="1">
      <c r="A45" s="40"/>
      <c r="B45" s="40"/>
      <c r="C45" s="40"/>
      <c r="D45" s="40"/>
      <c r="E45" s="40"/>
      <c r="F45" s="40"/>
      <c r="G45" s="40"/>
      <c r="H45" s="40"/>
    </row>
    <row r="46" spans="1:8" s="41" customFormat="1" ht="13.5" customHeight="1">
      <c r="A46" s="40"/>
      <c r="B46" s="40"/>
      <c r="C46" s="40"/>
      <c r="D46" s="40"/>
      <c r="E46" s="40"/>
      <c r="F46" s="40"/>
      <c r="G46" s="40"/>
      <c r="H46" s="40"/>
    </row>
    <row r="47" spans="1:8" s="41" customFormat="1" ht="13.5" customHeight="1">
      <c r="A47" s="40"/>
      <c r="B47" s="40"/>
      <c r="C47" s="40"/>
      <c r="D47" s="40"/>
      <c r="E47" s="40"/>
      <c r="F47" s="40"/>
      <c r="G47" s="40"/>
      <c r="H47" s="40"/>
    </row>
    <row r="48" spans="1:8" s="41" customFormat="1" ht="12.75" customHeight="1">
      <c r="A48" s="40"/>
      <c r="B48" s="40"/>
      <c r="C48" s="40"/>
      <c r="D48" s="40"/>
      <c r="E48" s="40"/>
      <c r="F48" s="40"/>
      <c r="G48" s="40"/>
      <c r="H48" s="40"/>
    </row>
    <row r="49" spans="1:8" s="41" customFormat="1" ht="12.75" customHeight="1">
      <c r="A49" s="40"/>
      <c r="B49" s="40"/>
      <c r="C49" s="40"/>
      <c r="D49" s="40"/>
      <c r="E49" s="40"/>
      <c r="F49" s="40"/>
      <c r="G49" s="40"/>
      <c r="H49" s="40"/>
    </row>
    <row r="50" spans="1:8" s="41" customFormat="1" ht="12.75" customHeight="1">
      <c r="A50" s="40"/>
      <c r="B50" s="40"/>
      <c r="C50" s="40"/>
      <c r="D50" s="40"/>
      <c r="E50" s="40"/>
      <c r="F50" s="40"/>
      <c r="G50" s="40"/>
      <c r="H50" s="40"/>
    </row>
    <row r="51" spans="1:8" s="41" customFormat="1" ht="36.75" customHeight="1">
      <c r="A51" s="40"/>
      <c r="B51" s="40"/>
      <c r="C51" s="40"/>
      <c r="D51" s="40"/>
      <c r="E51" s="40"/>
      <c r="F51" s="40"/>
      <c r="G51" s="40"/>
      <c r="H51" s="40"/>
    </row>
    <row r="52" spans="1:8" s="41" customFormat="1" ht="12" customHeight="1">
      <c r="A52" s="40"/>
      <c r="B52" s="40"/>
      <c r="C52" s="40"/>
      <c r="D52" s="40"/>
      <c r="E52" s="40"/>
      <c r="F52" s="40"/>
      <c r="G52" s="40"/>
      <c r="H52" s="40"/>
    </row>
    <row r="53" spans="1:8" s="41" customFormat="1" ht="28.5" customHeight="1">
      <c r="A53" s="40"/>
      <c r="B53" s="40"/>
      <c r="C53" s="40"/>
      <c r="D53" s="40"/>
      <c r="E53" s="40"/>
      <c r="F53" s="40"/>
      <c r="G53" s="40"/>
      <c r="H53" s="40"/>
    </row>
    <row r="54" spans="1:8" s="41" customFormat="1" ht="12" customHeight="1">
      <c r="A54" s="40"/>
      <c r="B54" s="40"/>
      <c r="C54" s="40"/>
      <c r="D54" s="40"/>
      <c r="E54" s="40"/>
      <c r="F54" s="40"/>
      <c r="G54" s="40"/>
      <c r="H54" s="40"/>
    </row>
    <row r="55" spans="1:8" s="41" customFormat="1" ht="14.25" customHeight="1">
      <c r="A55" s="40"/>
      <c r="B55" s="40"/>
      <c r="C55" s="40"/>
      <c r="D55" s="40"/>
      <c r="E55" s="40"/>
      <c r="F55" s="40"/>
      <c r="G55" s="40"/>
      <c r="H55" s="40"/>
    </row>
    <row r="56" spans="1:8" s="41" customFormat="1" ht="13.5" customHeight="1">
      <c r="A56" s="40"/>
      <c r="B56" s="40"/>
      <c r="C56" s="40"/>
      <c r="D56" s="40"/>
      <c r="E56" s="40"/>
      <c r="F56" s="40"/>
      <c r="G56" s="40"/>
      <c r="H56" s="40"/>
    </row>
    <row r="57" spans="1:8" s="41" customFormat="1">
      <c r="A57" s="40"/>
      <c r="B57" s="40"/>
      <c r="C57" s="40"/>
      <c r="D57" s="40"/>
      <c r="E57" s="40"/>
      <c r="F57" s="40"/>
      <c r="G57" s="40"/>
      <c r="H57" s="40"/>
    </row>
    <row r="58" spans="1:8" s="41" customFormat="1">
      <c r="A58" s="40"/>
      <c r="B58" s="40"/>
      <c r="C58" s="40"/>
      <c r="D58" s="40"/>
      <c r="E58" s="40"/>
      <c r="F58" s="40"/>
      <c r="G58" s="40"/>
      <c r="H58" s="40"/>
    </row>
    <row r="59" spans="1:8" s="41" customFormat="1">
      <c r="A59" s="40"/>
      <c r="B59" s="40"/>
      <c r="C59" s="40"/>
      <c r="D59" s="40"/>
      <c r="E59" s="40"/>
      <c r="F59" s="40"/>
      <c r="G59" s="40"/>
      <c r="H59" s="40"/>
    </row>
    <row r="60" spans="1:8" s="41" customFormat="1" ht="29.25" customHeight="1">
      <c r="A60" s="40"/>
      <c r="B60" s="40"/>
      <c r="C60" s="40"/>
      <c r="D60" s="40"/>
      <c r="E60" s="40"/>
      <c r="F60" s="40"/>
      <c r="G60" s="40"/>
      <c r="H60" s="40"/>
    </row>
    <row r="61" spans="1:8" s="41" customFormat="1">
      <c r="A61" s="40"/>
      <c r="B61" s="40"/>
      <c r="C61" s="40"/>
      <c r="D61" s="40"/>
      <c r="E61" s="40"/>
      <c r="F61" s="40"/>
      <c r="G61" s="40"/>
      <c r="H61" s="40"/>
    </row>
    <row r="62" spans="1:8" s="41" customFormat="1">
      <c r="A62" s="40"/>
      <c r="B62" s="40"/>
      <c r="C62" s="40"/>
      <c r="D62" s="40"/>
      <c r="E62" s="40"/>
      <c r="F62" s="40"/>
      <c r="G62" s="40"/>
      <c r="H62" s="40"/>
    </row>
    <row r="63" spans="1:8" s="41" customFormat="1">
      <c r="A63" s="40"/>
      <c r="B63" s="40"/>
      <c r="C63" s="40"/>
      <c r="D63" s="40"/>
      <c r="E63" s="40"/>
      <c r="F63" s="40"/>
      <c r="G63" s="40"/>
      <c r="H63" s="40"/>
    </row>
    <row r="64" spans="1:8" s="41" customFormat="1">
      <c r="A64" s="40"/>
      <c r="B64" s="40"/>
      <c r="C64" s="40"/>
      <c r="D64" s="40"/>
      <c r="E64" s="40"/>
      <c r="F64" s="40"/>
      <c r="G64" s="40"/>
      <c r="H64" s="40"/>
    </row>
    <row r="65" spans="1:8" s="41" customFormat="1">
      <c r="A65" s="40"/>
      <c r="B65" s="40"/>
      <c r="C65" s="40"/>
      <c r="D65" s="40"/>
      <c r="E65" s="40"/>
      <c r="F65" s="40"/>
      <c r="G65" s="40"/>
      <c r="H65" s="40"/>
    </row>
    <row r="66" spans="1:8" s="41" customFormat="1" ht="30" customHeight="1">
      <c r="A66" s="40"/>
      <c r="B66" s="40"/>
      <c r="C66" s="40"/>
      <c r="D66" s="40"/>
      <c r="E66" s="40"/>
      <c r="F66" s="40"/>
      <c r="G66" s="40"/>
      <c r="H66" s="40"/>
    </row>
    <row r="67" spans="1:8" s="41" customFormat="1">
      <c r="A67" s="40"/>
      <c r="B67" s="40"/>
      <c r="C67" s="40"/>
      <c r="D67" s="40"/>
      <c r="E67" s="40"/>
      <c r="F67" s="40"/>
      <c r="G67" s="40"/>
      <c r="H67" s="40"/>
    </row>
    <row r="68" spans="1:8" s="41" customFormat="1">
      <c r="A68" s="40"/>
      <c r="B68" s="40"/>
      <c r="C68" s="40"/>
      <c r="D68" s="40"/>
      <c r="E68" s="40"/>
      <c r="F68" s="40"/>
      <c r="G68" s="40"/>
      <c r="H68" s="40"/>
    </row>
    <row r="69" spans="1:8" s="41" customFormat="1">
      <c r="A69" s="40"/>
      <c r="B69" s="40"/>
      <c r="C69" s="40"/>
      <c r="D69" s="40"/>
      <c r="E69" s="40"/>
      <c r="F69" s="40"/>
      <c r="G69" s="40"/>
      <c r="H69" s="40"/>
    </row>
  </sheetData>
  <mergeCells count="11">
    <mergeCell ref="H27:H28"/>
    <mergeCell ref="A27:A28"/>
    <mergeCell ref="A19:A20"/>
    <mergeCell ref="A6:H6"/>
    <mergeCell ref="A8:A9"/>
    <mergeCell ref="B8:B9"/>
    <mergeCell ref="C8:G8"/>
    <mergeCell ref="H8:H9"/>
    <mergeCell ref="H21:H24"/>
    <mergeCell ref="H18:H20"/>
    <mergeCell ref="A11:H11"/>
  </mergeCells>
  <phoneticPr fontId="10" type="noConversion"/>
  <pageMargins left="0.38" right="0.37" top="0.5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Источники фин.</vt:lpstr>
      <vt:lpstr>Доходы 16</vt:lpstr>
      <vt:lpstr>Безв. поступления 16</vt:lpstr>
      <vt:lpstr>Нормативы</vt:lpstr>
      <vt:lpstr>Перечень кодов 16</vt:lpstr>
      <vt:lpstr>Администр. Источников</vt:lpstr>
      <vt:lpstr>Перечень распорядителей</vt:lpstr>
      <vt:lpstr>Расходы функц. 2016</vt:lpstr>
      <vt:lpstr>Расходы разд.</vt:lpstr>
      <vt:lpstr>Расходы ведомств. 16</vt:lpstr>
      <vt:lpstr>Мун. заимств.</vt:lpstr>
      <vt:lpstr>Полномочия</vt:lpstr>
      <vt:lpstr>Бюджетные инвестиции</vt:lpstr>
      <vt:lpstr>'Расходы разд.'!Область_печати</vt:lpstr>
    </vt:vector>
  </TitlesOfParts>
  <Company>Администрация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Матвеев Владимир</dc:creator>
  <cp:lastModifiedBy>SDuser</cp:lastModifiedBy>
  <cp:lastPrinted>2019-11-08T13:57:09Z</cp:lastPrinted>
  <dcterms:created xsi:type="dcterms:W3CDTF">2005-11-22T09:06:04Z</dcterms:created>
  <dcterms:modified xsi:type="dcterms:W3CDTF">2019-11-08T13:57:47Z</dcterms:modified>
</cp:coreProperties>
</file>