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1715" windowHeight="6150" tabRatio="859" activeTab="0"/>
  </bookViews>
  <sheets>
    <sheet name="Приложение " sheetId="1" r:id="rId1"/>
    <sheet name="Приложение 1" sheetId="2" r:id="rId2"/>
    <sheet name="Приложение 2" sheetId="3" r:id="rId3"/>
    <sheet name="Приложение 3" sheetId="4" r:id="rId4"/>
  </sheets>
  <definedNames>
    <definedName name="_xlnm.Print_Area" localSheetId="2">'Приложение 2'!$A$1:$D$41</definedName>
  </definedNames>
  <calcPr fullCalcOnLoad="1"/>
</workbook>
</file>

<file path=xl/sharedStrings.xml><?xml version="1.0" encoding="utf-8"?>
<sst xmlns="http://schemas.openxmlformats.org/spreadsheetml/2006/main" count="199" uniqueCount="186">
  <si>
    <t>000 10804020 01 0000 110</t>
  </si>
  <si>
    <t>03 10</t>
  </si>
  <si>
    <t xml:space="preserve">Обеспечение пожарной безопасности
</t>
  </si>
  <si>
    <t>Доходы от сдачи в аренду имущества, составляющего казну поселений (за исключением земельных участков)</t>
  </si>
  <si>
    <t>000 11109045 10 0000 120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</si>
  <si>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</si>
  <si>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</si>
  <si>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000 200 00000 00 0000 000</t>
  </si>
  <si>
    <t>000 202 00000 00 0000 000</t>
  </si>
  <si>
    <t xml:space="preserve">Субвенции бюджетам субъектов Российской Федерации и муниципальных образований </t>
  </si>
  <si>
    <t xml:space="preserve">Субвенции бюджетам поселений на осуществление первичного воинского учета на территориях, где отсутствуют военные комиссариаты                                                                                                                              </t>
  </si>
  <si>
    <t>Субвенции бюджетам поселений на выполнение передаваемых полномочий субъектов Российской Федерации</t>
  </si>
  <si>
    <t>раздел</t>
  </si>
  <si>
    <t>подраздел</t>
  </si>
  <si>
    <t xml:space="preserve">Исполнено, тыс.руб. </t>
  </si>
  <si>
    <t>Исполнено тыс. руб.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</si>
  <si>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</si>
  <si>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 xml:space="preserve">Налог на доходы физических лиц с доходов,  полученных физическими лицами, не являющимися налоговыми резидентами Российской Федерации </t>
  </si>
  <si>
    <t>000 103 00000 00 0000 000</t>
  </si>
  <si>
    <t>000 103 02230 01 0000 110</t>
  </si>
  <si>
    <t>000 103 02240 01 0000 110</t>
  </si>
  <si>
    <t>000 103 02250 01 0000 110</t>
  </si>
  <si>
    <t>000 103 02260 01 0000 110</t>
  </si>
  <si>
    <t>000 106 00000 00 0000 000</t>
  </si>
  <si>
    <t>000 106 01000 00 0000 110</t>
  </si>
  <si>
    <t>000 106 01030 10 0000 110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</si>
  <si>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</si>
  <si>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Налог на имущество физических лиц</t>
  </si>
  <si>
    <t>НАЛОГИ НА ИМУЩЕСТВО</t>
  </si>
  <si>
    <t>Наименование статьи доходов</t>
  </si>
  <si>
    <t>ЖИЛИЩНО-КОММУНАЛЬНОЕ ХОЗЯЙСТВО</t>
  </si>
  <si>
    <t>Коммунальное хозяйство</t>
  </si>
  <si>
    <t>СОЦИАЛЬНАЯ ПОЛИТИКА</t>
  </si>
  <si>
    <t>Приложение 1</t>
  </si>
  <si>
    <t>Приложение 2</t>
  </si>
  <si>
    <t>к Решению Совета депутатов</t>
  </si>
  <si>
    <t>Налог на доходы физических лиц</t>
  </si>
  <si>
    <t>Земельный налог</t>
  </si>
  <si>
    <t>ДОХОДЫ ОТ ИСПОЛЬЗОВАНИЯ ИМУЩЕСТВА, НАХОДЯЩЕГОСЯ В ГОСУДАРСТВЕННОЙ И МУНИЦИПАЛЬНОЙ СОБСТВЕННОСТИ</t>
  </si>
  <si>
    <t>Культура</t>
  </si>
  <si>
    <t>Пенсионное обеспечение</t>
  </si>
  <si>
    <t>ОБЩЕГОСУДАРСТВЕННЫЕ ВОПРОСЫ</t>
  </si>
  <si>
    <t>НАЦИОНАЛЬНАЯ ЭКОНОМИКА</t>
  </si>
  <si>
    <t>Наименование источника</t>
  </si>
  <si>
    <t>Благоустройство</t>
  </si>
  <si>
    <t>Код доходов</t>
  </si>
  <si>
    <t>НАЛОГИ НА ПРИБЫЛЬ, ДОХОДЫ</t>
  </si>
  <si>
    <t>01 04</t>
  </si>
  <si>
    <t>01 00</t>
  </si>
  <si>
    <t>НАЦИОНАЛЬНАЯ БЕЗОПАСНОСТЬ И ПРАВООХРАНИТЕЛЬНАЯ ДЕЯТЕЛЬНОСТЬ</t>
  </si>
  <si>
    <t>03 00</t>
  </si>
  <si>
    <t>03 09</t>
  </si>
  <si>
    <t>04 00</t>
  </si>
  <si>
    <t>04 02</t>
  </si>
  <si>
    <t>Топливно-энергетический комплекс</t>
  </si>
  <si>
    <t>Жилищное хозяйство</t>
  </si>
  <si>
    <t>05 00</t>
  </si>
  <si>
    <t>05 01</t>
  </si>
  <si>
    <t>05 02</t>
  </si>
  <si>
    <t>05 03</t>
  </si>
  <si>
    <t>08 00</t>
  </si>
  <si>
    <t>08 01</t>
  </si>
  <si>
    <t>10 00</t>
  </si>
  <si>
    <t>10 01</t>
  </si>
  <si>
    <t>Прочие доходы от использования имущества и  прав, находящихся  в  государственной и муниципальной собственности</t>
  </si>
  <si>
    <t>НАЛОГОВЫЕ И НЕНАЛОГОВЫЕ ДОХОДЫ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</si>
  <si>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</si>
  <si>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ГОСУДАРСТВЕННАЯ ПОШЛИНА</t>
  </si>
  <si>
    <t>Прочие субсидии бюджетам поселений</t>
  </si>
  <si>
    <t>Защита населения и территории от чрезвычайных ситуаций природного и техногенного характера, гражданская оборона</t>
  </si>
  <si>
    <t>01 03</t>
  </si>
  <si>
    <t>10 03</t>
  </si>
  <si>
    <t>Социальное обеспечение населения</t>
  </si>
  <si>
    <t>ОБРАЗОВАНИЕ</t>
  </si>
  <si>
    <t>Молодежная политика и оздоровление детей</t>
  </si>
  <si>
    <t>0700</t>
  </si>
  <si>
    <t>0707</t>
  </si>
  <si>
    <t xml:space="preserve"> ФИЗИЧЕСКАЯ КУЛЬТУРА И СПОРТ</t>
  </si>
  <si>
    <t xml:space="preserve">Физическая культура </t>
  </si>
  <si>
    <t>11 00</t>
  </si>
  <si>
    <t>11 01</t>
  </si>
  <si>
    <t>Другие общегосударственные вопросы</t>
  </si>
  <si>
    <t>01 13</t>
  </si>
  <si>
    <t>НАЦИОНАЛЬНАЯ ОБОРОНА</t>
  </si>
  <si>
    <t>02 00</t>
  </si>
  <si>
    <t>Мобилизационная и вневойсковая подготовка</t>
  </si>
  <si>
    <t>02 03</t>
  </si>
  <si>
    <t xml:space="preserve">Функционирование законодательных (представительных) органов государственной власти и представительных органов муниципальных образований
</t>
  </si>
  <si>
    <t>КУЛЬТУРА, КИНЕМАТОГРАФИЯ</t>
  </si>
  <si>
    <t>04 09</t>
  </si>
  <si>
    <t xml:space="preserve">НАЛОГИ НА ТОВАРЫ (РАБОТЫ, УСЛУГИ), РЕАЛИЗУЕМЫЕ НА ТЕРРИТОРИИ РОССИЙСКОЙ ФЕДЕРАЦИИ
</t>
  </si>
  <si>
    <t>Доходы от уплаты акцизов на автомобильный бензин, дизельное топливо, моторные масла для дизельных и карбюраторных (инжекторных) двигателей, подлежащих зачислению в местный бюджет</t>
  </si>
  <si>
    <t>Дорожное хозяйство (дорожные фонды)</t>
  </si>
  <si>
    <t>БЕЗВОЗМЕЗДНЫЕ ПОСТУПЛЕНИЯ</t>
  </si>
  <si>
    <t>БЕЗВОЗМЕЗДНЫЕ ПОСТУПЛЕНИЯ ОТ ДРУГИХ  БЮДЖЕТОВ БЮДЖЕТНОЙ СИСТЕМЫ РОССИЙСКОЙ ФЕДЕРАЦИИ</t>
  </si>
  <si>
    <t>СРЕДСТВА МАССОВОЙ ИНФОРМАЦИИ</t>
  </si>
  <si>
    <t>Периодическая печать и издательства</t>
  </si>
  <si>
    <t>12 00</t>
  </si>
  <si>
    <t>12 02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</si>
  <si>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
</t>
  </si>
  <si>
    <t>Субсидии бюджетам субъектов Российской Федерации и муниципальных образований (межбюджетные субсидии)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</si>
  <si>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</si>
  <si>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>ПОКАЗАТЕЛИ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</si>
  <si>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</si>
  <si>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</si>
  <si>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 xml:space="preserve"> 000 106 06000 00 0000 110</t>
  </si>
  <si>
    <t xml:space="preserve"> 000 108 04000 01 0000 110</t>
  </si>
  <si>
    <t>000 108 00000 00 0000 000</t>
  </si>
  <si>
    <t>000 101 02010 01 0000 110</t>
  </si>
  <si>
    <t>000 101 02000 01 0000 110</t>
  </si>
  <si>
    <t>000 101 02020 01 0000 110</t>
  </si>
  <si>
    <t>000 10102030 01 0000 110</t>
  </si>
  <si>
    <t>000 101 00000 00 0000 000</t>
  </si>
  <si>
    <t>000 100 00000 00 0000 000</t>
  </si>
  <si>
    <t>Налог на доходы физических лиц с доходов, полученных физическими лицами, являющимися налоговыми  резидентами  Российской Федерации в виде дивидендов от долевого участия в деятельности организаций</t>
  </si>
  <si>
    <t>000 111 05000 00 0000 120</t>
  </si>
  <si>
    <t>000 111 00000 00 0000 000</t>
  </si>
  <si>
    <t>Приложение 3</t>
  </si>
  <si>
    <t>Увеличение остатков средств бюджета</t>
  </si>
  <si>
    <t>Уменьшение остатков средств бюджета</t>
  </si>
  <si>
    <t>Всего источников внутреннего финансирования</t>
  </si>
  <si>
    <t xml:space="preserve">Исполнено,         тыс. руб. </t>
  </si>
  <si>
    <t>905 01 05 02 01 10 0000 510</t>
  </si>
  <si>
    <t>905 01 05 02 01 10 0000 610</t>
  </si>
  <si>
    <t xml:space="preserve">Код </t>
  </si>
  <si>
    <t>000 106 06033 10 0000 110</t>
  </si>
  <si>
    <t>000 106 06043 10 0000 110</t>
  </si>
  <si>
    <t>000 111 0900000 0000 120</t>
  </si>
  <si>
    <t>04 12</t>
  </si>
  <si>
    <t>Другие вопросы в области национальной экономики</t>
  </si>
  <si>
    <t>Виллозского городского поселения</t>
  </si>
  <si>
    <t>000 202 29999 10 0000 151</t>
  </si>
  <si>
    <t>000 202 30000 00 0000 151</t>
  </si>
  <si>
    <t>000 202 35118 10 0000 151</t>
  </si>
  <si>
    <t>000 20230024 10 0000 151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</si>
  <si>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</si>
  <si>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</si>
  <si>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</si>
  <si>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000 219 00000 00 0000 000</t>
  </si>
  <si>
    <t>000 219 00000 10 0000 151</t>
  </si>
  <si>
    <t>000 219 60010 10 0000 151</t>
  </si>
  <si>
    <t>11 05</t>
  </si>
  <si>
    <t>Другие вопросы в области физической культуры и спорта</t>
  </si>
  <si>
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
</t>
  </si>
  <si>
    <t>000 111 05013 13 0000 120</t>
  </si>
  <si>
    <t xml:space="preserve"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
</t>
  </si>
  <si>
    <t>000 114 06313 13 0000 430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</si>
  <si>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</si>
  <si>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000 114 06000 00 0000 130</t>
  </si>
  <si>
    <t>ДОХОДЫ ОТ ПРОДАЖИ МАТЕРИАЛЬНЫХ И НЕМАТЕРИАЛЬНЫХ АКТИВОВ</t>
  </si>
  <si>
    <t>000 114 00000 00 0000 000</t>
  </si>
  <si>
    <t>000 111 0507513 0000 120</t>
  </si>
  <si>
    <t>ШТРАФЫ, САНКЦИИ, ВОЗМЕЩЕНИЕ УЩЕРБА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</si>
  <si>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</si>
  <si>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</t>
  </si>
  <si>
    <t>000 116 00000 00 0000000</t>
  </si>
  <si>
    <t>000 116 33000 00 0000 140</t>
  </si>
  <si>
    <t>000 116 33050 13 0000 140</t>
  </si>
  <si>
    <t>01 11</t>
  </si>
  <si>
    <t>Резервные  фонды</t>
  </si>
  <si>
    <t xml:space="preserve">Приложение </t>
  </si>
  <si>
    <t>Доходы</t>
  </si>
  <si>
    <t>Расходы</t>
  </si>
  <si>
    <t>Источники финансирования дефицита</t>
  </si>
  <si>
    <t>Наименование показателя</t>
  </si>
  <si>
    <t xml:space="preserve">План,                        тыс. руб. </t>
  </si>
  <si>
    <t>000 114 06013 13 0000 430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</si>
  <si>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</si>
  <si>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000 202 20000 00 0000 151</t>
  </si>
  <si>
    <t>000 202 25555 10 0000 151</t>
  </si>
  <si>
    <t>Субсидии бюджетам городских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</si>
  <si>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Исполнение местного бюджета муниципального образования Виллозское городское поселение за 1 квартал 2019 года</t>
  </si>
  <si>
    <t>исполнения местного бюджета муниципального образования Виллозское городское поселение за 1 квартал 2019 года по доходам классификации доходов бюджетов</t>
  </si>
  <si>
    <t xml:space="preserve"> исполнения расходов местного бюджета муниципального образования Виллозское городское поселение за 1 квартал 2019 года по разделам и подразделам классификации расходов бюджета</t>
  </si>
  <si>
    <t>01 07</t>
  </si>
  <si>
    <t>Обеспечение проведения выборов и референдумов</t>
  </si>
  <si>
    <t>ИСТОЧНИКИ ФИНАНСИРОВАНИЯ ДЕФИЦИТА БЮДЖЕТА                                                          муниципального образования Виллозское городское поселение за 1 квартал 2019 года по кодам классификации источников финансирования дефицитов бюджета</t>
  </si>
  <si>
    <t>ПРОЧИЕ НЕНАЛОГОВЫЕ ДОХОДЫ</t>
  </si>
  <si>
    <t>Прочие неналоговые доходы</t>
  </si>
  <si>
    <t>Прочие неналоговые доходы бюджетов городских поселений</t>
  </si>
  <si>
    <t>000 117 05000 00 0000 180</t>
  </si>
  <si>
    <t>000 117 00000 00 0000 000</t>
  </si>
  <si>
    <t>000 117 05050 13 0000 180</t>
  </si>
  <si>
    <t>000 11105313 13 0000 120</t>
  </si>
  <si>
    <t>Плата по соглашениям об установлении сервитута, заключенным органами местного самоуправления муниципальных районов,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поселений</t>
  </si>
  <si>
    <t>от "14" июня 2019 г. № 32</t>
  </si>
</sst>
</file>

<file path=xl/styles.xml><?xml version="1.0" encoding="utf-8"?>
<styleSheet xmlns="http://schemas.openxmlformats.org/spreadsheetml/2006/main">
  <numFmts count="5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;[Red]0"/>
    <numFmt numFmtId="181" formatCode="0_ ;[Red]\-0\ "/>
    <numFmt numFmtId="182" formatCode="#,##0_ ;\-#,##0\ "/>
    <numFmt numFmtId="183" formatCode="#,##0&quot;р.&quot;"/>
    <numFmt numFmtId="184" formatCode="000000"/>
    <numFmt numFmtId="185" formatCode="#,##0_ ;[Red]\-#,##0\ "/>
    <numFmt numFmtId="186" formatCode="#,##0.00_ ;[Red]\-#,##0.00\ "/>
    <numFmt numFmtId="187" formatCode="0.00_ ;[Red]\-0.00\ "/>
    <numFmt numFmtId="188" formatCode="0.00_ ;\-0.00\ "/>
    <numFmt numFmtId="189" formatCode="0.0"/>
    <numFmt numFmtId="190" formatCode="mmm/yyyy"/>
    <numFmt numFmtId="191" formatCode="#,##0.0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  <numFmt numFmtId="196" formatCode="0.0000000000"/>
    <numFmt numFmtId="197" formatCode="0.00000000000"/>
    <numFmt numFmtId="198" formatCode="0.000000000"/>
    <numFmt numFmtId="199" formatCode="0.00000000"/>
    <numFmt numFmtId="200" formatCode="0.0000000"/>
    <numFmt numFmtId="201" formatCode="0.000000"/>
    <numFmt numFmtId="202" formatCode="0.00000"/>
    <numFmt numFmtId="203" formatCode="0.0000"/>
    <numFmt numFmtId="204" formatCode="0.000"/>
    <numFmt numFmtId="205" formatCode="#,##0.000"/>
    <numFmt numFmtId="206" formatCode="000"/>
    <numFmt numFmtId="207" formatCode="?"/>
  </numFmts>
  <fonts count="45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8"/>
      <color indexed="12"/>
      <name val="Arial Cyr"/>
      <family val="0"/>
    </font>
    <font>
      <u val="single"/>
      <sz val="8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88">
    <xf numFmtId="0" fontId="0" fillId="0" borderId="0" xfId="0" applyAlignment="1">
      <alignment/>
    </xf>
    <xf numFmtId="0" fontId="8" fillId="0" borderId="10" xfId="0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49" fontId="8" fillId="0" borderId="10" xfId="0" applyNumberFormat="1" applyFont="1" applyBorder="1" applyAlignment="1">
      <alignment horizontal="center" vertical="top"/>
    </xf>
    <xf numFmtId="0" fontId="9" fillId="0" borderId="0" xfId="0" applyFont="1" applyAlignment="1">
      <alignment horizontal="center" vertical="center"/>
    </xf>
    <xf numFmtId="49" fontId="9" fillId="0" borderId="10" xfId="0" applyNumberFormat="1" applyFont="1" applyBorder="1" applyAlignment="1">
      <alignment horizontal="center" vertical="top"/>
    </xf>
    <xf numFmtId="49" fontId="9" fillId="0" borderId="0" xfId="0" applyNumberFormat="1" applyFont="1" applyAlignment="1">
      <alignment horizontal="center" vertical="center"/>
    </xf>
    <xf numFmtId="0" fontId="8" fillId="0" borderId="10" xfId="0" applyFont="1" applyBorder="1" applyAlignment="1">
      <alignment horizontal="left" vertical="center"/>
    </xf>
    <xf numFmtId="0" fontId="9" fillId="0" borderId="10" xfId="0" applyFont="1" applyBorder="1" applyAlignment="1">
      <alignment vertical="center" wrapText="1"/>
    </xf>
    <xf numFmtId="0" fontId="9" fillId="0" borderId="0" xfId="0" applyFont="1" applyAlignment="1">
      <alignment horizontal="right" vertical="center"/>
    </xf>
    <xf numFmtId="0" fontId="9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top" wrapText="1"/>
    </xf>
    <xf numFmtId="49" fontId="8" fillId="0" borderId="10" xfId="0" applyNumberFormat="1" applyFont="1" applyFill="1" applyBorder="1" applyAlignment="1">
      <alignment horizontal="center" vertical="center"/>
    </xf>
    <xf numFmtId="3" fontId="9" fillId="0" borderId="0" xfId="0" applyNumberFormat="1" applyFont="1" applyFill="1" applyAlignment="1">
      <alignment vertical="center"/>
    </xf>
    <xf numFmtId="0" fontId="8" fillId="0" borderId="10" xfId="0" applyFont="1" applyFill="1" applyBorder="1" applyAlignment="1">
      <alignment vertical="top" wrapText="1"/>
    </xf>
    <xf numFmtId="49" fontId="8" fillId="0" borderId="10" xfId="0" applyNumberFormat="1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vertical="top" wrapText="1"/>
    </xf>
    <xf numFmtId="191" fontId="8" fillId="0" borderId="10" xfId="0" applyNumberFormat="1" applyFont="1" applyBorder="1" applyAlignment="1">
      <alignment horizontal="center" vertical="center" wrapText="1"/>
    </xf>
    <xf numFmtId="191" fontId="9" fillId="0" borderId="10" xfId="0" applyNumberFormat="1" applyFont="1" applyBorder="1" applyAlignment="1">
      <alignment horizontal="center" vertical="center" wrapText="1"/>
    </xf>
    <xf numFmtId="191" fontId="9" fillId="0" borderId="10" xfId="0" applyNumberFormat="1" applyFont="1" applyBorder="1" applyAlignment="1">
      <alignment horizontal="center" vertical="center"/>
    </xf>
    <xf numFmtId="191" fontId="9" fillId="0" borderId="11" xfId="0" applyNumberFormat="1" applyFont="1" applyBorder="1" applyAlignment="1">
      <alignment horizontal="center" vertical="center"/>
    </xf>
    <xf numFmtId="191" fontId="9" fillId="0" borderId="11" xfId="0" applyNumberFormat="1" applyFont="1" applyFill="1" applyBorder="1" applyAlignment="1">
      <alignment horizontal="center" vertical="center"/>
    </xf>
    <xf numFmtId="191" fontId="9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vertical="top" wrapText="1"/>
    </xf>
    <xf numFmtId="49" fontId="8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/>
    </xf>
    <xf numFmtId="191" fontId="9" fillId="0" borderId="0" xfId="0" applyNumberFormat="1" applyFont="1" applyFill="1" applyAlignment="1">
      <alignment vertical="center"/>
    </xf>
    <xf numFmtId="0" fontId="7" fillId="0" borderId="0" xfId="0" applyFont="1" applyAlignment="1">
      <alignment vertical="center"/>
    </xf>
    <xf numFmtId="0" fontId="9" fillId="0" borderId="10" xfId="0" applyFont="1" applyBorder="1" applyAlignment="1">
      <alignment horizontal="center" vertical="center"/>
    </xf>
    <xf numFmtId="2" fontId="9" fillId="0" borderId="0" xfId="0" applyNumberFormat="1" applyFont="1" applyAlignment="1">
      <alignment horizontal="center" vertical="center"/>
    </xf>
    <xf numFmtId="191" fontId="9" fillId="0" borderId="0" xfId="0" applyNumberFormat="1" applyFont="1" applyAlignment="1">
      <alignment vertical="center"/>
    </xf>
    <xf numFmtId="49" fontId="8" fillId="0" borderId="10" xfId="0" applyNumberFormat="1" applyFont="1" applyFill="1" applyBorder="1" applyAlignment="1">
      <alignment horizontal="center" vertical="center"/>
    </xf>
    <xf numFmtId="49" fontId="9" fillId="0" borderId="10" xfId="0" applyNumberFormat="1" applyFont="1" applyFill="1" applyBorder="1" applyAlignment="1">
      <alignment horizontal="center" vertical="top"/>
    </xf>
    <xf numFmtId="0" fontId="9" fillId="0" borderId="10" xfId="0" applyFont="1" applyFill="1" applyBorder="1" applyAlignment="1">
      <alignment vertical="center" wrapText="1"/>
    </xf>
    <xf numFmtId="191" fontId="9" fillId="0" borderId="11" xfId="0" applyNumberFormat="1" applyFont="1" applyFill="1" applyBorder="1" applyAlignment="1">
      <alignment horizontal="center" vertical="center"/>
    </xf>
    <xf numFmtId="0" fontId="9" fillId="0" borderId="10" xfId="0" applyNumberFormat="1" applyFont="1" applyFill="1" applyBorder="1" applyAlignment="1">
      <alignment vertical="center" wrapText="1"/>
    </xf>
    <xf numFmtId="0" fontId="9" fillId="0" borderId="11" xfId="0" applyFont="1" applyFill="1" applyBorder="1" applyAlignment="1">
      <alignment vertical="center" wrapText="1"/>
    </xf>
    <xf numFmtId="0" fontId="8" fillId="0" borderId="12" xfId="0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top"/>
    </xf>
    <xf numFmtId="191" fontId="8" fillId="0" borderId="11" xfId="0" applyNumberFormat="1" applyFont="1" applyFill="1" applyBorder="1" applyAlignment="1">
      <alignment horizontal="left" vertical="center"/>
    </xf>
    <xf numFmtId="191" fontId="8" fillId="0" borderId="11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left" vertical="top" wrapText="1"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191" fontId="8" fillId="0" borderId="10" xfId="0" applyNumberFormat="1" applyFont="1" applyFill="1" applyBorder="1" applyAlignment="1">
      <alignment horizontal="right" vertical="center" wrapText="1"/>
    </xf>
    <xf numFmtId="191" fontId="9" fillId="0" borderId="10" xfId="0" applyNumberFormat="1" applyFont="1" applyFill="1" applyBorder="1" applyAlignment="1">
      <alignment horizontal="right" vertical="center" wrapText="1"/>
    </xf>
    <xf numFmtId="191" fontId="8" fillId="0" borderId="10" xfId="0" applyNumberFormat="1" applyFont="1" applyFill="1" applyBorder="1" applyAlignment="1">
      <alignment horizontal="right" vertical="center"/>
    </xf>
    <xf numFmtId="191" fontId="9" fillId="0" borderId="10" xfId="0" applyNumberFormat="1" applyFont="1" applyFill="1" applyBorder="1" applyAlignment="1">
      <alignment horizontal="right" vertical="center"/>
    </xf>
    <xf numFmtId="191" fontId="8" fillId="0" borderId="10" xfId="0" applyNumberFormat="1" applyFont="1" applyFill="1" applyBorder="1" applyAlignment="1">
      <alignment horizontal="right" vertical="center"/>
    </xf>
    <xf numFmtId="191" fontId="8" fillId="0" borderId="10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center" vertical="center"/>
    </xf>
    <xf numFmtId="191" fontId="9" fillId="0" borderId="10" xfId="0" applyNumberFormat="1" applyFont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49" fontId="9" fillId="0" borderId="11" xfId="0" applyNumberFormat="1" applyFont="1" applyFill="1" applyBorder="1" applyAlignment="1">
      <alignment horizontal="left" vertical="center" wrapText="1"/>
    </xf>
    <xf numFmtId="49" fontId="9" fillId="0" borderId="10" xfId="0" applyNumberFormat="1" applyFont="1" applyBorder="1" applyAlignment="1">
      <alignment horizontal="center" vertical="center"/>
    </xf>
    <xf numFmtId="191" fontId="8" fillId="0" borderId="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191" fontId="8" fillId="0" borderId="10" xfId="0" applyNumberFormat="1" applyFont="1" applyFill="1" applyBorder="1" applyAlignment="1">
      <alignment horizontal="center" vertical="center"/>
    </xf>
    <xf numFmtId="0" fontId="10" fillId="0" borderId="13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9" fillId="0" borderId="12" xfId="0" applyFont="1" applyFill="1" applyBorder="1" applyAlignment="1">
      <alignment horizontal="left" vertical="center" wrapText="1"/>
    </xf>
    <xf numFmtId="0" fontId="9" fillId="0" borderId="16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left" vertical="center" wrapText="1"/>
    </xf>
    <xf numFmtId="191" fontId="9" fillId="0" borderId="12" xfId="0" applyNumberFormat="1" applyFont="1" applyFill="1" applyBorder="1" applyAlignment="1">
      <alignment horizontal="center" vertical="center"/>
    </xf>
    <xf numFmtId="191" fontId="9" fillId="0" borderId="16" xfId="0" applyNumberFormat="1" applyFont="1" applyFill="1" applyBorder="1" applyAlignment="1">
      <alignment horizontal="center" vertical="center"/>
    </xf>
    <xf numFmtId="191" fontId="9" fillId="0" borderId="11" xfId="0" applyNumberFormat="1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2"/>
  <sheetViews>
    <sheetView tabSelected="1" zoomScale="120" zoomScaleNormal="120" zoomScalePageLayoutView="0" workbookViewId="0" topLeftCell="A1">
      <selection activeCell="A6" sqref="A6:C6"/>
    </sheetView>
  </sheetViews>
  <sheetFormatPr defaultColWidth="9.125" defaultRowHeight="12.75"/>
  <cols>
    <col min="1" max="1" width="48.375" style="4" customWidth="1"/>
    <col min="2" max="2" width="15.125" style="4" customWidth="1"/>
    <col min="3" max="3" width="15.25390625" style="7" customWidth="1"/>
    <col min="4" max="4" width="20.00390625" style="4" customWidth="1"/>
    <col min="5" max="16384" width="9.125" style="4" customWidth="1"/>
  </cols>
  <sheetData>
    <row r="1" ht="12.75">
      <c r="C1" s="12" t="s">
        <v>160</v>
      </c>
    </row>
    <row r="2" ht="12.75">
      <c r="C2" s="12" t="s">
        <v>35</v>
      </c>
    </row>
    <row r="3" ht="12.75">
      <c r="C3" s="12" t="s">
        <v>130</v>
      </c>
    </row>
    <row r="4" ht="12.75">
      <c r="C4" s="12" t="s">
        <v>185</v>
      </c>
    </row>
    <row r="5" spans="1:3" ht="12.75">
      <c r="A5" s="67"/>
      <c r="B5" s="67"/>
      <c r="C5" s="68"/>
    </row>
    <row r="6" spans="1:4" s="37" customFormat="1" ht="47.25" customHeight="1">
      <c r="A6" s="71" t="s">
        <v>171</v>
      </c>
      <c r="B6" s="71"/>
      <c r="C6" s="71"/>
      <c r="D6" s="63"/>
    </row>
    <row r="7" spans="1:3" s="5" customFormat="1" ht="25.5">
      <c r="A7" s="3" t="s">
        <v>164</v>
      </c>
      <c r="B7" s="1" t="s">
        <v>165</v>
      </c>
      <c r="C7" s="1" t="s">
        <v>121</v>
      </c>
    </row>
    <row r="8" spans="1:3" s="5" customFormat="1" ht="20.25" customHeight="1">
      <c r="A8" s="60" t="s">
        <v>161</v>
      </c>
      <c r="B8" s="62">
        <v>338194</v>
      </c>
      <c r="C8" s="62">
        <v>90686.4</v>
      </c>
    </row>
    <row r="9" spans="1:3" s="5" customFormat="1" ht="20.25" customHeight="1">
      <c r="A9" s="60" t="s">
        <v>162</v>
      </c>
      <c r="B9" s="62">
        <v>642056.8</v>
      </c>
      <c r="C9" s="62">
        <v>17880.2</v>
      </c>
    </row>
    <row r="10" spans="1:3" s="7" customFormat="1" ht="21.75" customHeight="1">
      <c r="A10" s="11" t="s">
        <v>163</v>
      </c>
      <c r="B10" s="28">
        <f>-B8+B9</f>
        <v>303862.80000000005</v>
      </c>
      <c r="C10" s="28">
        <f>-C8+C9</f>
        <v>-72806.2</v>
      </c>
    </row>
    <row r="11" spans="1:3" ht="24" customHeight="1">
      <c r="A11" s="72"/>
      <c r="B11" s="72"/>
      <c r="C11" s="66"/>
    </row>
    <row r="12" ht="12.75">
      <c r="C12" s="39"/>
    </row>
  </sheetData>
  <sheetProtection/>
  <mergeCells count="2">
    <mergeCell ref="A6:C6"/>
    <mergeCell ref="A11:B11"/>
  </mergeCells>
  <printOptions/>
  <pageMargins left="0.7874015748031497" right="0.3937007874015748" top="0.96" bottom="0.24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9"/>
  <sheetViews>
    <sheetView zoomScale="120" zoomScaleNormal="120" zoomScalePageLayoutView="0" workbookViewId="0" topLeftCell="A1">
      <selection activeCell="A5" sqref="A5:D5"/>
    </sheetView>
  </sheetViews>
  <sheetFormatPr defaultColWidth="9.125" defaultRowHeight="12.75"/>
  <cols>
    <col min="1" max="1" width="25.75390625" style="9" customWidth="1"/>
    <col min="2" max="2" width="42.00390625" style="4" customWidth="1"/>
    <col min="3" max="3" width="15.25390625" style="4" customWidth="1"/>
    <col min="4" max="16384" width="9.125" style="4" customWidth="1"/>
  </cols>
  <sheetData>
    <row r="1" ht="12.75">
      <c r="C1" s="12" t="s">
        <v>33</v>
      </c>
    </row>
    <row r="2" ht="12.75">
      <c r="C2" s="12" t="s">
        <v>35</v>
      </c>
    </row>
    <row r="3" ht="12.75">
      <c r="C3" s="12" t="s">
        <v>130</v>
      </c>
    </row>
    <row r="4" ht="12.75">
      <c r="C4" s="12" t="s">
        <v>185</v>
      </c>
    </row>
    <row r="5" spans="1:4" ht="15">
      <c r="A5" s="73" t="s">
        <v>102</v>
      </c>
      <c r="B5" s="73"/>
      <c r="C5" s="74"/>
      <c r="D5" s="74"/>
    </row>
    <row r="6" spans="1:4" ht="39" customHeight="1">
      <c r="A6" s="71" t="s">
        <v>172</v>
      </c>
      <c r="B6" s="71"/>
      <c r="C6" s="71"/>
      <c r="D6" s="69"/>
    </row>
    <row r="7" spans="1:3" s="5" customFormat="1" ht="25.5">
      <c r="A7" s="2" t="s">
        <v>45</v>
      </c>
      <c r="B7" s="3" t="s">
        <v>29</v>
      </c>
      <c r="C7" s="1" t="s">
        <v>14</v>
      </c>
    </row>
    <row r="8" spans="1:3" s="5" customFormat="1" ht="12.75">
      <c r="A8" s="6" t="s">
        <v>113</v>
      </c>
      <c r="B8" s="10" t="s">
        <v>65</v>
      </c>
      <c r="C8" s="27">
        <f>C9+C14+C19+C28+C36+C40+C43+C25</f>
        <v>91565.59999999999</v>
      </c>
    </row>
    <row r="9" spans="1:3" s="7" customFormat="1" ht="12.75">
      <c r="A9" s="8" t="s">
        <v>112</v>
      </c>
      <c r="B9" s="11" t="s">
        <v>46</v>
      </c>
      <c r="C9" s="29">
        <f>C10</f>
        <v>40173.2</v>
      </c>
    </row>
    <row r="10" spans="1:3" ht="12.75">
      <c r="A10" s="8" t="s">
        <v>109</v>
      </c>
      <c r="B10" s="11" t="s">
        <v>36</v>
      </c>
      <c r="C10" s="29">
        <f>C11+C12+C13</f>
        <v>40173.2</v>
      </c>
    </row>
    <row r="11" spans="1:3" ht="65.25">
      <c r="A11" s="8" t="s">
        <v>108</v>
      </c>
      <c r="B11" s="11" t="s">
        <v>114</v>
      </c>
      <c r="C11" s="29">
        <v>40117.2</v>
      </c>
    </row>
    <row r="12" spans="1:3" ht="113.25" customHeight="1">
      <c r="A12" s="8" t="s">
        <v>110</v>
      </c>
      <c r="B12" s="11" t="s">
        <v>16</v>
      </c>
      <c r="C12" s="29">
        <v>14.7</v>
      </c>
    </row>
    <row r="13" spans="1:3" ht="39">
      <c r="A13" s="8" t="s">
        <v>111</v>
      </c>
      <c r="B13" s="11" t="s">
        <v>17</v>
      </c>
      <c r="C13" s="29">
        <v>41.3</v>
      </c>
    </row>
    <row r="14" spans="1:3" ht="48" customHeight="1">
      <c r="A14" s="42" t="s">
        <v>18</v>
      </c>
      <c r="B14" s="43" t="s">
        <v>90</v>
      </c>
      <c r="C14" s="32">
        <f>C15</f>
        <v>228.3</v>
      </c>
    </row>
    <row r="15" spans="1:3" ht="15" customHeight="1">
      <c r="A15" s="24" t="s">
        <v>19</v>
      </c>
      <c r="B15" s="77" t="s">
        <v>91</v>
      </c>
      <c r="C15" s="80">
        <v>228.3</v>
      </c>
    </row>
    <row r="16" spans="1:3" ht="15" customHeight="1">
      <c r="A16" s="24" t="s">
        <v>20</v>
      </c>
      <c r="B16" s="78"/>
      <c r="C16" s="81"/>
    </row>
    <row r="17" spans="1:3" ht="15" customHeight="1">
      <c r="A17" s="24" t="s">
        <v>21</v>
      </c>
      <c r="B17" s="78"/>
      <c r="C17" s="81"/>
    </row>
    <row r="18" spans="1:3" ht="17.25" customHeight="1">
      <c r="A18" s="24" t="s">
        <v>22</v>
      </c>
      <c r="B18" s="79"/>
      <c r="C18" s="82"/>
    </row>
    <row r="19" spans="1:3" ht="12.75">
      <c r="A19" s="8" t="s">
        <v>23</v>
      </c>
      <c r="B19" s="11" t="s">
        <v>28</v>
      </c>
      <c r="C19" s="29">
        <f>C20+C22</f>
        <v>45271.9</v>
      </c>
    </row>
    <row r="20" spans="1:3" ht="12.75">
      <c r="A20" s="8" t="s">
        <v>24</v>
      </c>
      <c r="B20" s="11" t="s">
        <v>27</v>
      </c>
      <c r="C20" s="29">
        <f>C21</f>
        <v>334.3</v>
      </c>
    </row>
    <row r="21" spans="1:3" ht="52.5">
      <c r="A21" s="8" t="s">
        <v>25</v>
      </c>
      <c r="B21" s="11" t="s">
        <v>26</v>
      </c>
      <c r="C21" s="30">
        <v>334.3</v>
      </c>
    </row>
    <row r="22" spans="1:3" ht="12.75">
      <c r="A22" s="8" t="s">
        <v>105</v>
      </c>
      <c r="B22" s="11" t="s">
        <v>37</v>
      </c>
      <c r="C22" s="30">
        <f>C23+C24</f>
        <v>44937.6</v>
      </c>
    </row>
    <row r="23" spans="1:3" ht="78.75">
      <c r="A23" s="8" t="s">
        <v>125</v>
      </c>
      <c r="B23" s="11" t="s">
        <v>103</v>
      </c>
      <c r="C23" s="30">
        <v>27338.5</v>
      </c>
    </row>
    <row r="24" spans="1:3" ht="78.75">
      <c r="A24" s="8" t="s">
        <v>126</v>
      </c>
      <c r="B24" s="11" t="s">
        <v>104</v>
      </c>
      <c r="C24" s="30">
        <v>17599.1</v>
      </c>
    </row>
    <row r="25" spans="1:3" ht="12.75">
      <c r="A25" s="8" t="s">
        <v>107</v>
      </c>
      <c r="B25" s="11" t="s">
        <v>67</v>
      </c>
      <c r="C25" s="30">
        <f>C26</f>
        <v>0.5</v>
      </c>
    </row>
    <row r="26" spans="1:3" ht="87.75" customHeight="1">
      <c r="A26" s="8" t="s">
        <v>106</v>
      </c>
      <c r="B26" s="11" t="s">
        <v>66</v>
      </c>
      <c r="C26" s="30">
        <f>C27</f>
        <v>0.5</v>
      </c>
    </row>
    <row r="27" spans="1:3" ht="78.75" customHeight="1">
      <c r="A27" s="8" t="s">
        <v>0</v>
      </c>
      <c r="B27" s="45" t="s">
        <v>66</v>
      </c>
      <c r="C27" s="30">
        <v>0.5</v>
      </c>
    </row>
    <row r="28" spans="1:5" ht="48.75" customHeight="1">
      <c r="A28" s="8" t="s">
        <v>116</v>
      </c>
      <c r="B28" s="11" t="s">
        <v>38</v>
      </c>
      <c r="C28" s="31">
        <f>C29+C33</f>
        <v>3875.7999999999997</v>
      </c>
      <c r="E28" s="40"/>
    </row>
    <row r="29" spans="1:3" ht="101.25" customHeight="1">
      <c r="A29" s="42" t="s">
        <v>115</v>
      </c>
      <c r="B29" s="45" t="s">
        <v>101</v>
      </c>
      <c r="C29" s="31">
        <f>C30+C32</f>
        <v>3693.2</v>
      </c>
    </row>
    <row r="30" spans="1:3" ht="101.25" customHeight="1">
      <c r="A30" s="65" t="s">
        <v>144</v>
      </c>
      <c r="B30" s="11" t="s">
        <v>143</v>
      </c>
      <c r="C30" s="31">
        <v>3565.7</v>
      </c>
    </row>
    <row r="31" spans="1:3" ht="114.75" customHeight="1">
      <c r="A31" s="65" t="s">
        <v>183</v>
      </c>
      <c r="B31" s="11" t="s">
        <v>184</v>
      </c>
      <c r="C31" s="31">
        <v>0.1</v>
      </c>
    </row>
    <row r="32" spans="1:3" ht="44.25" customHeight="1">
      <c r="A32" s="42" t="s">
        <v>151</v>
      </c>
      <c r="B32" s="45" t="s">
        <v>3</v>
      </c>
      <c r="C32" s="31">
        <v>127.5</v>
      </c>
    </row>
    <row r="33" spans="1:3" ht="39">
      <c r="A33" s="8" t="s">
        <v>127</v>
      </c>
      <c r="B33" s="11" t="s">
        <v>64</v>
      </c>
      <c r="C33" s="31">
        <f>C34</f>
        <v>182.6</v>
      </c>
    </row>
    <row r="34" spans="1:7" ht="78.75">
      <c r="A34" s="8" t="s">
        <v>127</v>
      </c>
      <c r="B34" s="11" t="s">
        <v>5</v>
      </c>
      <c r="C34" s="31">
        <f>C35</f>
        <v>182.6</v>
      </c>
      <c r="G34" s="13"/>
    </row>
    <row r="35" spans="1:3" ht="78.75">
      <c r="A35" s="8" t="s">
        <v>4</v>
      </c>
      <c r="B35" s="11" t="s">
        <v>6</v>
      </c>
      <c r="C35" s="31">
        <v>182.6</v>
      </c>
    </row>
    <row r="36" spans="1:3" ht="26.25">
      <c r="A36" s="8" t="s">
        <v>150</v>
      </c>
      <c r="B36" s="11" t="s">
        <v>149</v>
      </c>
      <c r="C36" s="31">
        <f>C37</f>
        <v>1599.8</v>
      </c>
    </row>
    <row r="37" spans="1:3" ht="65.25">
      <c r="A37" s="8" t="s">
        <v>148</v>
      </c>
      <c r="B37" s="11" t="s">
        <v>147</v>
      </c>
      <c r="C37" s="31">
        <f>C38+C39</f>
        <v>1599.8</v>
      </c>
    </row>
    <row r="38" spans="1:3" ht="52.5">
      <c r="A38" s="65" t="s">
        <v>166</v>
      </c>
      <c r="B38" s="11" t="s">
        <v>167</v>
      </c>
      <c r="C38" s="31">
        <v>1599.8</v>
      </c>
    </row>
    <row r="39" spans="1:3" ht="105">
      <c r="A39" s="65" t="s">
        <v>146</v>
      </c>
      <c r="B39" s="11" t="s">
        <v>145</v>
      </c>
      <c r="C39" s="31">
        <v>0</v>
      </c>
    </row>
    <row r="40" spans="1:3" ht="12.75">
      <c r="A40" s="65" t="s">
        <v>155</v>
      </c>
      <c r="B40" s="11" t="s">
        <v>152</v>
      </c>
      <c r="C40" s="31">
        <f>C41</f>
        <v>111.9</v>
      </c>
    </row>
    <row r="41" spans="1:3" ht="65.25">
      <c r="A41" s="65" t="s">
        <v>156</v>
      </c>
      <c r="B41" s="11" t="s">
        <v>153</v>
      </c>
      <c r="C41" s="31">
        <f>C42</f>
        <v>111.9</v>
      </c>
    </row>
    <row r="42" spans="1:3" ht="78.75">
      <c r="A42" s="65" t="s">
        <v>157</v>
      </c>
      <c r="B42" s="11" t="s">
        <v>154</v>
      </c>
      <c r="C42" s="31">
        <v>111.9</v>
      </c>
    </row>
    <row r="43" spans="1:3" ht="12.75">
      <c r="A43" s="65" t="s">
        <v>181</v>
      </c>
      <c r="B43" s="11" t="s">
        <v>177</v>
      </c>
      <c r="C43" s="31">
        <f>C44</f>
        <v>304.2</v>
      </c>
    </row>
    <row r="44" spans="1:3" ht="12.75">
      <c r="A44" s="65" t="s">
        <v>180</v>
      </c>
      <c r="B44" s="11" t="s">
        <v>178</v>
      </c>
      <c r="C44" s="31">
        <f>C45</f>
        <v>304.2</v>
      </c>
    </row>
    <row r="45" spans="1:3" ht="26.25">
      <c r="A45" s="65" t="s">
        <v>182</v>
      </c>
      <c r="B45" s="11" t="s">
        <v>179</v>
      </c>
      <c r="C45" s="31">
        <v>304.2</v>
      </c>
    </row>
    <row r="46" spans="1:3" ht="12.75">
      <c r="A46" s="48" t="s">
        <v>7</v>
      </c>
      <c r="B46" s="49" t="s">
        <v>93</v>
      </c>
      <c r="C46" s="50">
        <f>C47+C54</f>
        <v>-879.1999999999999</v>
      </c>
    </row>
    <row r="47" spans="1:3" ht="39">
      <c r="A47" s="42" t="s">
        <v>8</v>
      </c>
      <c r="B47" s="43" t="s">
        <v>94</v>
      </c>
      <c r="C47" s="44">
        <f>C48+C51</f>
        <v>73.1</v>
      </c>
    </row>
    <row r="48" spans="1:3" ht="38.25" customHeight="1">
      <c r="A48" s="42" t="s">
        <v>168</v>
      </c>
      <c r="B48" s="46" t="s">
        <v>100</v>
      </c>
      <c r="C48" s="44">
        <f>C50+C49</f>
        <v>0</v>
      </c>
    </row>
    <row r="49" spans="1:3" ht="61.5" customHeight="1">
      <c r="A49" s="42" t="s">
        <v>169</v>
      </c>
      <c r="B49" s="46" t="s">
        <v>170</v>
      </c>
      <c r="C49" s="44">
        <v>0</v>
      </c>
    </row>
    <row r="50" spans="1:3" ht="12.75">
      <c r="A50" s="42" t="s">
        <v>131</v>
      </c>
      <c r="B50" s="43" t="s">
        <v>68</v>
      </c>
      <c r="C50" s="44">
        <v>0</v>
      </c>
    </row>
    <row r="51" spans="1:3" ht="26.25">
      <c r="A51" s="42" t="s">
        <v>132</v>
      </c>
      <c r="B51" s="43" t="s">
        <v>9</v>
      </c>
      <c r="C51" s="44">
        <f>C52+C53</f>
        <v>73.1</v>
      </c>
    </row>
    <row r="52" spans="1:3" ht="39">
      <c r="A52" s="42" t="s">
        <v>134</v>
      </c>
      <c r="B52" s="43" t="s">
        <v>11</v>
      </c>
      <c r="C52" s="44">
        <v>3.5</v>
      </c>
    </row>
    <row r="53" spans="1:3" ht="39">
      <c r="A53" s="42" t="s">
        <v>133</v>
      </c>
      <c r="B53" s="43" t="s">
        <v>10</v>
      </c>
      <c r="C53" s="44">
        <v>69.6</v>
      </c>
    </row>
    <row r="54" spans="1:3" ht="50.25" customHeight="1">
      <c r="A54" s="42" t="s">
        <v>138</v>
      </c>
      <c r="B54" s="64" t="s">
        <v>135</v>
      </c>
      <c r="C54" s="44">
        <f>C55</f>
        <v>-952.3</v>
      </c>
    </row>
    <row r="55" spans="1:3" ht="52.5">
      <c r="A55" s="42" t="s">
        <v>139</v>
      </c>
      <c r="B55" s="43" t="s">
        <v>136</v>
      </c>
      <c r="C55" s="44">
        <f>C56</f>
        <v>-952.3</v>
      </c>
    </row>
    <row r="56" spans="1:3" ht="52.5">
      <c r="A56" s="42" t="s">
        <v>140</v>
      </c>
      <c r="B56" s="43" t="s">
        <v>137</v>
      </c>
      <c r="C56" s="44">
        <v>-952.3</v>
      </c>
    </row>
    <row r="57" spans="1:3" ht="15" customHeight="1">
      <c r="A57" s="75"/>
      <c r="B57" s="76"/>
      <c r="C57" s="70">
        <f>C8+C46</f>
        <v>90686.4</v>
      </c>
    </row>
    <row r="58" ht="12.75">
      <c r="C58" s="40"/>
    </row>
    <row r="59" ht="12.75">
      <c r="C59" s="40"/>
    </row>
  </sheetData>
  <sheetProtection/>
  <mergeCells count="5">
    <mergeCell ref="A5:D5"/>
    <mergeCell ref="A57:B57"/>
    <mergeCell ref="A6:C6"/>
    <mergeCell ref="B15:B18"/>
    <mergeCell ref="C15:C18"/>
  </mergeCells>
  <printOptions/>
  <pageMargins left="0.7874015748031497" right="0.43" top="0.91" bottom="0.7874015748031497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4"/>
  <sheetViews>
    <sheetView zoomScale="120" zoomScaleNormal="120" zoomScaleSheetLayoutView="120" zoomScalePageLayoutView="0" workbookViewId="0" topLeftCell="A1">
      <selection activeCell="A5" sqref="A5"/>
    </sheetView>
  </sheetViews>
  <sheetFormatPr defaultColWidth="9.125" defaultRowHeight="12.75"/>
  <cols>
    <col min="1" max="1" width="47.75390625" style="13" customWidth="1"/>
    <col min="2" max="3" width="9.25390625" style="13" customWidth="1"/>
    <col min="4" max="4" width="13.625" style="13" customWidth="1"/>
    <col min="5" max="5" width="10.625" style="13" bestFit="1" customWidth="1"/>
    <col min="6" max="16384" width="9.125" style="13" customWidth="1"/>
  </cols>
  <sheetData>
    <row r="1" ht="12.75">
      <c r="D1" s="12" t="s">
        <v>34</v>
      </c>
    </row>
    <row r="2" ht="12.75">
      <c r="D2" s="12" t="s">
        <v>35</v>
      </c>
    </row>
    <row r="3" ht="12.75">
      <c r="D3" s="12" t="s">
        <v>130</v>
      </c>
    </row>
    <row r="4" ht="12.75">
      <c r="D4" s="12" t="s">
        <v>185</v>
      </c>
    </row>
    <row r="6" spans="1:4" ht="15">
      <c r="A6" s="85" t="s">
        <v>102</v>
      </c>
      <c r="B6" s="85"/>
      <c r="C6" s="85"/>
      <c r="D6" s="85"/>
    </row>
    <row r="7" spans="1:4" s="14" customFormat="1" ht="52.5" customHeight="1">
      <c r="A7" s="83" t="s">
        <v>173</v>
      </c>
      <c r="B7" s="83"/>
      <c r="C7" s="83"/>
      <c r="D7" s="83"/>
    </row>
    <row r="8" spans="1:4" s="15" customFormat="1" ht="27.75" customHeight="1">
      <c r="A8" s="16"/>
      <c r="B8" s="17" t="s">
        <v>12</v>
      </c>
      <c r="C8" s="17" t="s">
        <v>13</v>
      </c>
      <c r="D8" s="47" t="s">
        <v>15</v>
      </c>
    </row>
    <row r="9" spans="1:4" s="15" customFormat="1" ht="12.75" customHeight="1">
      <c r="A9" s="16">
        <v>2</v>
      </c>
      <c r="B9" s="17">
        <v>3</v>
      </c>
      <c r="C9" s="17">
        <v>4</v>
      </c>
      <c r="D9" s="18">
        <v>6</v>
      </c>
    </row>
    <row r="10" spans="1:4" s="15" customFormat="1" ht="12.75">
      <c r="A10" s="19" t="s">
        <v>41</v>
      </c>
      <c r="B10" s="20" t="s">
        <v>48</v>
      </c>
      <c r="C10" s="20"/>
      <c r="D10" s="54">
        <f>D11+D12+D13+D13+D15</f>
        <v>6323.8</v>
      </c>
    </row>
    <row r="11" spans="1:4" s="52" customFormat="1" ht="54" customHeight="1">
      <c r="A11" s="51" t="s">
        <v>87</v>
      </c>
      <c r="B11" s="25"/>
      <c r="C11" s="25" t="s">
        <v>70</v>
      </c>
      <c r="D11" s="55">
        <v>1215.4</v>
      </c>
    </row>
    <row r="12" spans="1:6" s="52" customFormat="1" ht="54" customHeight="1">
      <c r="A12" s="51" t="s">
        <v>99</v>
      </c>
      <c r="B12" s="25"/>
      <c r="C12" s="25" t="s">
        <v>47</v>
      </c>
      <c r="D12" s="55">
        <v>4563.7</v>
      </c>
      <c r="F12" s="53"/>
    </row>
    <row r="13" spans="1:6" s="52" customFormat="1" ht="12.75" customHeight="1">
      <c r="A13" s="51" t="s">
        <v>159</v>
      </c>
      <c r="B13" s="25"/>
      <c r="C13" s="25" t="s">
        <v>158</v>
      </c>
      <c r="D13" s="55">
        <v>0</v>
      </c>
      <c r="F13" s="53"/>
    </row>
    <row r="14" spans="1:6" s="52" customFormat="1" ht="12.75" customHeight="1">
      <c r="A14" s="51" t="s">
        <v>175</v>
      </c>
      <c r="B14" s="25"/>
      <c r="C14" s="25" t="s">
        <v>174</v>
      </c>
      <c r="D14" s="55">
        <v>0</v>
      </c>
      <c r="F14" s="53"/>
    </row>
    <row r="15" spans="1:4" s="35" customFormat="1" ht="12.75" customHeight="1">
      <c r="A15" s="51" t="s">
        <v>81</v>
      </c>
      <c r="B15" s="25"/>
      <c r="C15" s="25" t="s">
        <v>82</v>
      </c>
      <c r="D15" s="55">
        <v>544.7</v>
      </c>
    </row>
    <row r="16" spans="1:4" ht="15.75" customHeight="1">
      <c r="A16" s="19" t="s">
        <v>83</v>
      </c>
      <c r="B16" s="20" t="s">
        <v>84</v>
      </c>
      <c r="C16" s="20"/>
      <c r="D16" s="56">
        <f>D17</f>
        <v>46.4</v>
      </c>
    </row>
    <row r="17" spans="1:4" s="35" customFormat="1" ht="12" customHeight="1">
      <c r="A17" s="26" t="s">
        <v>85</v>
      </c>
      <c r="B17" s="24"/>
      <c r="C17" s="24" t="s">
        <v>86</v>
      </c>
      <c r="D17" s="57">
        <v>46.4</v>
      </c>
    </row>
    <row r="18" spans="1:4" ht="25.5">
      <c r="A18" s="33" t="s">
        <v>49</v>
      </c>
      <c r="B18" s="34" t="s">
        <v>50</v>
      </c>
      <c r="C18" s="34"/>
      <c r="D18" s="56">
        <f>D19+D20</f>
        <v>183.1</v>
      </c>
    </row>
    <row r="19" spans="1:4" ht="39">
      <c r="A19" s="26" t="s">
        <v>69</v>
      </c>
      <c r="B19" s="24"/>
      <c r="C19" s="24" t="s">
        <v>51</v>
      </c>
      <c r="D19" s="57">
        <v>0</v>
      </c>
    </row>
    <row r="20" spans="1:4" ht="12.75" customHeight="1">
      <c r="A20" s="26" t="s">
        <v>2</v>
      </c>
      <c r="B20" s="24"/>
      <c r="C20" s="24" t="s">
        <v>1</v>
      </c>
      <c r="D20" s="57">
        <v>183.1</v>
      </c>
    </row>
    <row r="21" spans="1:4" ht="12.75">
      <c r="A21" s="22" t="s">
        <v>42</v>
      </c>
      <c r="B21" s="23" t="s">
        <v>52</v>
      </c>
      <c r="C21" s="23"/>
      <c r="D21" s="58">
        <f>D22+D23+D24</f>
        <v>1712.2</v>
      </c>
    </row>
    <row r="22" spans="1:4" ht="12.75" customHeight="1">
      <c r="A22" s="26" t="s">
        <v>54</v>
      </c>
      <c r="B22" s="24"/>
      <c r="C22" s="24" t="s">
        <v>53</v>
      </c>
      <c r="D22" s="57">
        <v>0</v>
      </c>
    </row>
    <row r="23" spans="1:4" ht="12.75">
      <c r="A23" s="26" t="s">
        <v>92</v>
      </c>
      <c r="B23" s="24"/>
      <c r="C23" s="24" t="s">
        <v>89</v>
      </c>
      <c r="D23" s="57">
        <v>1712.2</v>
      </c>
    </row>
    <row r="24" spans="1:4" ht="12.75">
      <c r="A24" s="26" t="s">
        <v>129</v>
      </c>
      <c r="B24" s="24"/>
      <c r="C24" s="24" t="s">
        <v>128</v>
      </c>
      <c r="D24" s="57">
        <v>0</v>
      </c>
    </row>
    <row r="25" spans="1:4" ht="12.75">
      <c r="A25" s="22" t="s">
        <v>30</v>
      </c>
      <c r="B25" s="23" t="s">
        <v>56</v>
      </c>
      <c r="C25" s="23"/>
      <c r="D25" s="58">
        <f>D26+D27+D28</f>
        <v>2477.3</v>
      </c>
    </row>
    <row r="26" spans="1:4" ht="12.75">
      <c r="A26" s="26" t="s">
        <v>55</v>
      </c>
      <c r="B26" s="24"/>
      <c r="C26" s="24" t="s">
        <v>57</v>
      </c>
      <c r="D26" s="57">
        <v>250.3</v>
      </c>
    </row>
    <row r="27" spans="1:4" ht="12.75">
      <c r="A27" s="26" t="s">
        <v>31</v>
      </c>
      <c r="B27" s="24"/>
      <c r="C27" s="24" t="s">
        <v>58</v>
      </c>
      <c r="D27" s="57">
        <v>1170.4</v>
      </c>
    </row>
    <row r="28" spans="1:4" ht="12.75">
      <c r="A28" s="26" t="s">
        <v>44</v>
      </c>
      <c r="B28" s="24"/>
      <c r="C28" s="24" t="s">
        <v>59</v>
      </c>
      <c r="D28" s="57">
        <v>1056.6</v>
      </c>
    </row>
    <row r="29" spans="1:5" ht="12" customHeight="1">
      <c r="A29" s="33" t="s">
        <v>73</v>
      </c>
      <c r="B29" s="34" t="s">
        <v>75</v>
      </c>
      <c r="C29" s="41"/>
      <c r="D29" s="56">
        <f>D30</f>
        <v>0</v>
      </c>
      <c r="E29" s="36"/>
    </row>
    <row r="30" spans="1:5" ht="12" customHeight="1">
      <c r="A30" s="26" t="s">
        <v>74</v>
      </c>
      <c r="B30" s="24"/>
      <c r="C30" s="24" t="s">
        <v>76</v>
      </c>
      <c r="D30" s="57">
        <v>0</v>
      </c>
      <c r="E30" s="36"/>
    </row>
    <row r="31" spans="1:4" ht="12.75">
      <c r="A31" s="22" t="s">
        <v>88</v>
      </c>
      <c r="B31" s="23" t="s">
        <v>60</v>
      </c>
      <c r="C31" s="34"/>
      <c r="D31" s="56">
        <f>D32</f>
        <v>5357.9</v>
      </c>
    </row>
    <row r="32" spans="1:4" ht="12.75">
      <c r="A32" s="26" t="s">
        <v>39</v>
      </c>
      <c r="B32" s="24"/>
      <c r="C32" s="24" t="s">
        <v>61</v>
      </c>
      <c r="D32" s="57">
        <v>5357.9</v>
      </c>
    </row>
    <row r="33" spans="1:4" ht="12.75">
      <c r="A33" s="22" t="s">
        <v>32</v>
      </c>
      <c r="B33" s="23" t="s">
        <v>62</v>
      </c>
      <c r="C33" s="20"/>
      <c r="D33" s="58">
        <f>D34+D35</f>
        <v>1593.8</v>
      </c>
    </row>
    <row r="34" spans="1:4" ht="12.75">
      <c r="A34" s="26" t="s">
        <v>40</v>
      </c>
      <c r="B34" s="24"/>
      <c r="C34" s="24" t="s">
        <v>63</v>
      </c>
      <c r="D34" s="57">
        <v>191.8</v>
      </c>
    </row>
    <row r="35" spans="1:4" ht="12.75" customHeight="1">
      <c r="A35" s="26" t="s">
        <v>72</v>
      </c>
      <c r="B35" s="24"/>
      <c r="C35" s="24" t="s">
        <v>71</v>
      </c>
      <c r="D35" s="57">
        <v>1402</v>
      </c>
    </row>
    <row r="36" spans="1:4" ht="11.25" customHeight="1">
      <c r="A36" s="33" t="s">
        <v>77</v>
      </c>
      <c r="B36" s="34" t="s">
        <v>79</v>
      </c>
      <c r="C36" s="34"/>
      <c r="D36" s="56">
        <f>D37+D38</f>
        <v>124.7</v>
      </c>
    </row>
    <row r="37" spans="1:4" ht="12.75" customHeight="1">
      <c r="A37" s="26" t="s">
        <v>78</v>
      </c>
      <c r="B37" s="24"/>
      <c r="C37" s="24" t="s">
        <v>80</v>
      </c>
      <c r="D37" s="57">
        <v>124.7</v>
      </c>
    </row>
    <row r="38" spans="1:4" ht="12.75" customHeight="1">
      <c r="A38" s="26" t="s">
        <v>142</v>
      </c>
      <c r="B38" s="24"/>
      <c r="C38" s="24" t="s">
        <v>141</v>
      </c>
      <c r="D38" s="57">
        <v>0</v>
      </c>
    </row>
    <row r="39" spans="1:4" ht="15.75" customHeight="1">
      <c r="A39" s="33" t="s">
        <v>95</v>
      </c>
      <c r="B39" s="34" t="s">
        <v>97</v>
      </c>
      <c r="C39" s="34"/>
      <c r="D39" s="56">
        <f>D40</f>
        <v>61</v>
      </c>
    </row>
    <row r="40" spans="1:4" ht="12.75" customHeight="1">
      <c r="A40" s="26" t="s">
        <v>96</v>
      </c>
      <c r="B40" s="24"/>
      <c r="C40" s="24" t="s">
        <v>98</v>
      </c>
      <c r="D40" s="57">
        <v>61</v>
      </c>
    </row>
    <row r="41" spans="1:5" ht="15" customHeight="1">
      <c r="A41" s="84"/>
      <c r="B41" s="84"/>
      <c r="C41" s="84"/>
      <c r="D41" s="58">
        <f>D10+D16+D18+D21+D25+D31+D29+D33+D36+D39</f>
        <v>17880.2</v>
      </c>
      <c r="E41" s="21"/>
    </row>
    <row r="43" ht="12.75">
      <c r="D43" s="36"/>
    </row>
    <row r="44" ht="12.75">
      <c r="D44" s="36"/>
    </row>
  </sheetData>
  <sheetProtection/>
  <mergeCells count="3">
    <mergeCell ref="A7:D7"/>
    <mergeCell ref="A41:C41"/>
    <mergeCell ref="A6:D6"/>
  </mergeCells>
  <printOptions/>
  <pageMargins left="0.5905511811023623" right="0" top="0.7874015748031497" bottom="0.3937007874015748" header="0" footer="0"/>
  <pageSetup horizontalDpi="600" verticalDpi="600" orientation="portrait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1"/>
  <sheetViews>
    <sheetView zoomScale="120" zoomScaleNormal="120" zoomScalePageLayoutView="0" workbookViewId="0" topLeftCell="A1">
      <selection activeCell="A4" sqref="A4"/>
    </sheetView>
  </sheetViews>
  <sheetFormatPr defaultColWidth="9.125" defaultRowHeight="12.75"/>
  <cols>
    <col min="1" max="1" width="43.75390625" style="4" customWidth="1"/>
    <col min="2" max="2" width="25.75390625" style="4" customWidth="1"/>
    <col min="3" max="3" width="15.25390625" style="7" customWidth="1"/>
    <col min="4" max="4" width="20.00390625" style="4" customWidth="1"/>
    <col min="5" max="16384" width="9.125" style="4" customWidth="1"/>
  </cols>
  <sheetData>
    <row r="1" ht="12.75">
      <c r="C1" s="12" t="s">
        <v>117</v>
      </c>
    </row>
    <row r="2" ht="12.75">
      <c r="C2" s="12" t="s">
        <v>35</v>
      </c>
    </row>
    <row r="3" ht="12.75">
      <c r="C3" s="12" t="s">
        <v>130</v>
      </c>
    </row>
    <row r="4" ht="12.75">
      <c r="C4" s="12" t="s">
        <v>185</v>
      </c>
    </row>
    <row r="6" spans="1:4" s="37" customFormat="1" ht="47.25" customHeight="1">
      <c r="A6" s="86" t="s">
        <v>176</v>
      </c>
      <c r="B6" s="86"/>
      <c r="C6" s="86"/>
      <c r="D6" s="63"/>
    </row>
    <row r="7" spans="1:3" s="5" customFormat="1" ht="25.5">
      <c r="A7" s="3" t="s">
        <v>43</v>
      </c>
      <c r="B7" s="1" t="s">
        <v>124</v>
      </c>
      <c r="C7" s="1" t="s">
        <v>121</v>
      </c>
    </row>
    <row r="8" spans="1:3" s="5" customFormat="1" ht="20.25" customHeight="1">
      <c r="A8" s="60" t="s">
        <v>118</v>
      </c>
      <c r="B8" s="61" t="s">
        <v>122</v>
      </c>
      <c r="C8" s="62">
        <f>-'Приложение 1'!C57</f>
        <v>-90686.4</v>
      </c>
    </row>
    <row r="9" spans="1:3" s="7" customFormat="1" ht="21.75" customHeight="1">
      <c r="A9" s="11" t="s">
        <v>119</v>
      </c>
      <c r="B9" s="38" t="s">
        <v>123</v>
      </c>
      <c r="C9" s="28">
        <f>'Приложение 2'!D41</f>
        <v>17880.2</v>
      </c>
    </row>
    <row r="10" spans="1:3" ht="24" customHeight="1">
      <c r="A10" s="87" t="s">
        <v>120</v>
      </c>
      <c r="B10" s="87"/>
      <c r="C10" s="59">
        <f>C8+C9</f>
        <v>-72806.2</v>
      </c>
    </row>
    <row r="11" ht="12.75">
      <c r="C11" s="39"/>
    </row>
  </sheetData>
  <sheetProtection/>
  <mergeCells count="2">
    <mergeCell ref="A6:C6"/>
    <mergeCell ref="A10:B10"/>
  </mergeCells>
  <printOptions/>
  <pageMargins left="0.7874015748031497" right="0.3937007874015748" top="0.96" bottom="0.24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Матвеев Владимир</dc:creator>
  <cp:keywords/>
  <dc:description/>
  <cp:lastModifiedBy>SDuser</cp:lastModifiedBy>
  <cp:lastPrinted>2019-06-14T19:04:02Z</cp:lastPrinted>
  <dcterms:created xsi:type="dcterms:W3CDTF">2005-11-22T09:06:04Z</dcterms:created>
  <dcterms:modified xsi:type="dcterms:W3CDTF">2019-06-14T19:09:22Z</dcterms:modified>
  <cp:category/>
  <cp:version/>
  <cp:contentType/>
  <cp:contentStatus/>
</cp:coreProperties>
</file>